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5570" windowHeight="8505"/>
  </bookViews>
  <sheets>
    <sheet name="Part 1 Study Planner" sheetId="4" r:id="rId1"/>
    <sheet name="Part 2 Study Planner" sheetId="5" r:id="rId2"/>
    <sheet name="Part 1 Assumptions" sheetId="3" r:id="rId3"/>
    <sheet name="Part 2 Assumptions" sheetId="6" r:id="rId4"/>
  </sheets>
  <definedNames>
    <definedName name="_xlnm.Print_Area" localSheetId="2">'Part 1 Assumptions'!$A$1:$R$38</definedName>
    <definedName name="_xlnm.Print_Area" localSheetId="0">'Part 1 Study Planner'!$A$1:$BB$44</definedName>
  </definedNames>
  <calcPr calcId="125725"/>
</workbook>
</file>

<file path=xl/calcChain.xml><?xml version="1.0" encoding="utf-8"?>
<calcChain xmlns="http://schemas.openxmlformats.org/spreadsheetml/2006/main">
  <c r="E5" i="6"/>
  <c r="E6" s="1"/>
  <c r="F5"/>
  <c r="G5"/>
  <c r="G6" s="1"/>
  <c r="H5"/>
  <c r="I5"/>
  <c r="I6" s="1"/>
  <c r="J5"/>
  <c r="K5"/>
  <c r="K6" s="1"/>
  <c r="L5"/>
  <c r="M5"/>
  <c r="M6" s="1"/>
  <c r="F6"/>
  <c r="H6"/>
  <c r="J6"/>
  <c r="L6"/>
  <c r="E8"/>
  <c r="F8"/>
  <c r="G8"/>
  <c r="H8"/>
  <c r="I8"/>
  <c r="J8"/>
  <c r="K8"/>
  <c r="L8"/>
  <c r="M8"/>
  <c r="F10"/>
  <c r="H10"/>
  <c r="J10"/>
  <c r="L10"/>
  <c r="E12"/>
  <c r="F12"/>
  <c r="G12"/>
  <c r="H12"/>
  <c r="I12"/>
  <c r="J12"/>
  <c r="K12"/>
  <c r="L12"/>
  <c r="M12"/>
  <c r="F14"/>
  <c r="F15" s="1"/>
  <c r="H14"/>
  <c r="H15" s="1"/>
  <c r="J14"/>
  <c r="J15" s="1"/>
  <c r="L14"/>
  <c r="L15" s="1"/>
  <c r="D5"/>
  <c r="D12" s="1"/>
  <c r="O12" s="1"/>
  <c r="E5" i="3"/>
  <c r="F5"/>
  <c r="F24" s="1"/>
  <c r="F25" s="1"/>
  <c r="S3" i="4" s="1"/>
  <c r="G5" i="3"/>
  <c r="H5"/>
  <c r="I5"/>
  <c r="J5"/>
  <c r="J24" s="1"/>
  <c r="J25" s="1"/>
  <c r="W3" i="4" s="1"/>
  <c r="K5" i="3"/>
  <c r="L5"/>
  <c r="M5"/>
  <c r="N5"/>
  <c r="N24" s="1"/>
  <c r="N25" s="1"/>
  <c r="AA3" i="4" s="1"/>
  <c r="O5" i="3"/>
  <c r="P5"/>
  <c r="E6"/>
  <c r="F6"/>
  <c r="G6"/>
  <c r="H6"/>
  <c r="I6"/>
  <c r="J6"/>
  <c r="K6"/>
  <c r="L6"/>
  <c r="M6"/>
  <c r="N6"/>
  <c r="O6"/>
  <c r="P6"/>
  <c r="E8"/>
  <c r="F8"/>
  <c r="G8"/>
  <c r="H8"/>
  <c r="I8"/>
  <c r="J8"/>
  <c r="K8"/>
  <c r="L8"/>
  <c r="M8"/>
  <c r="N8"/>
  <c r="O8"/>
  <c r="P8"/>
  <c r="E10"/>
  <c r="F10"/>
  <c r="G10"/>
  <c r="H10"/>
  <c r="I10"/>
  <c r="J10"/>
  <c r="K10"/>
  <c r="L10"/>
  <c r="M10"/>
  <c r="N10"/>
  <c r="O10"/>
  <c r="P10"/>
  <c r="E12"/>
  <c r="F12"/>
  <c r="G12"/>
  <c r="H12"/>
  <c r="I12"/>
  <c r="J12"/>
  <c r="K12"/>
  <c r="L12"/>
  <c r="M12"/>
  <c r="N12"/>
  <c r="O12"/>
  <c r="P12"/>
  <c r="E14"/>
  <c r="E29" s="1"/>
  <c r="F14"/>
  <c r="F29" s="1"/>
  <c r="F30" s="1"/>
  <c r="G14"/>
  <c r="G29" s="1"/>
  <c r="H14"/>
  <c r="I14"/>
  <c r="I29" s="1"/>
  <c r="J14"/>
  <c r="J29" s="1"/>
  <c r="J30" s="1"/>
  <c r="K14"/>
  <c r="K29" s="1"/>
  <c r="L14"/>
  <c r="M14"/>
  <c r="M29" s="1"/>
  <c r="N14"/>
  <c r="N29" s="1"/>
  <c r="N30" s="1"/>
  <c r="O14"/>
  <c r="O29" s="1"/>
  <c r="P14"/>
  <c r="E15"/>
  <c r="F15"/>
  <c r="G15"/>
  <c r="H15"/>
  <c r="I15"/>
  <c r="J15"/>
  <c r="K15"/>
  <c r="L15"/>
  <c r="M15"/>
  <c r="N15"/>
  <c r="O15"/>
  <c r="P15"/>
  <c r="D5"/>
  <c r="D14" s="1"/>
  <c r="E33" i="6"/>
  <c r="E34" s="1"/>
  <c r="F33"/>
  <c r="G33"/>
  <c r="H33"/>
  <c r="I33"/>
  <c r="I34" s="1"/>
  <c r="J33"/>
  <c r="K33"/>
  <c r="L33"/>
  <c r="M33"/>
  <c r="M34" s="1"/>
  <c r="H34"/>
  <c r="L34"/>
  <c r="D33"/>
  <c r="E33" i="3"/>
  <c r="F33"/>
  <c r="G33"/>
  <c r="H33"/>
  <c r="I33"/>
  <c r="J33"/>
  <c r="K33"/>
  <c r="L33"/>
  <c r="M33"/>
  <c r="N33"/>
  <c r="O33"/>
  <c r="P33"/>
  <c r="D33"/>
  <c r="D34" s="1"/>
  <c r="N46" i="4"/>
  <c r="M198" i="5"/>
  <c r="M199"/>
  <c r="M200"/>
  <c r="N195"/>
  <c r="N194"/>
  <c r="N188"/>
  <c r="N187"/>
  <c r="N181"/>
  <c r="N180"/>
  <c r="N174"/>
  <c r="N173"/>
  <c r="N167"/>
  <c r="N166"/>
  <c r="N160"/>
  <c r="N159"/>
  <c r="N153"/>
  <c r="N152"/>
  <c r="N146"/>
  <c r="N145"/>
  <c r="N139"/>
  <c r="N138"/>
  <c r="N132"/>
  <c r="N131"/>
  <c r="N125"/>
  <c r="N124"/>
  <c r="N118"/>
  <c r="N117"/>
  <c r="N111"/>
  <c r="N110"/>
  <c r="N104"/>
  <c r="N103"/>
  <c r="N97"/>
  <c r="N96"/>
  <c r="N90"/>
  <c r="N89"/>
  <c r="N83"/>
  <c r="N82"/>
  <c r="N76"/>
  <c r="N75"/>
  <c r="N69"/>
  <c r="N68"/>
  <c r="N62"/>
  <c r="N61"/>
  <c r="N55"/>
  <c r="N54"/>
  <c r="N48"/>
  <c r="N47"/>
  <c r="N41"/>
  <c r="N40"/>
  <c r="N34"/>
  <c r="N33"/>
  <c r="N27"/>
  <c r="N26"/>
  <c r="N20"/>
  <c r="N19"/>
  <c r="N13"/>
  <c r="N12"/>
  <c r="AD3" i="4"/>
  <c r="AU3"/>
  <c r="AO3" i="5"/>
  <c r="AA3"/>
  <c r="K34" i="6"/>
  <c r="G34"/>
  <c r="J34"/>
  <c r="F34"/>
  <c r="D34"/>
  <c r="L29"/>
  <c r="L30" s="1"/>
  <c r="J29"/>
  <c r="J30" s="1"/>
  <c r="H29"/>
  <c r="H30" s="1"/>
  <c r="N24"/>
  <c r="N36"/>
  <c r="N37"/>
  <c r="O22"/>
  <c r="O21"/>
  <c r="O19"/>
  <c r="O17"/>
  <c r="O5"/>
  <c r="R17" i="3"/>
  <c r="R19"/>
  <c r="R21"/>
  <c r="R22"/>
  <c r="H24"/>
  <c r="H25" s="1"/>
  <c r="U3" i="4" s="1"/>
  <c r="L24" i="3"/>
  <c r="L25" s="1"/>
  <c r="Y3" i="4" s="1"/>
  <c r="P24" i="3"/>
  <c r="P25" s="1"/>
  <c r="AC3" i="4" s="1"/>
  <c r="Q24" i="3"/>
  <c r="Q25"/>
  <c r="H29"/>
  <c r="H30" s="1"/>
  <c r="L29"/>
  <c r="L30" s="1"/>
  <c r="P29"/>
  <c r="P30" s="1"/>
  <c r="E34"/>
  <c r="F34"/>
  <c r="G34"/>
  <c r="H34"/>
  <c r="I34"/>
  <c r="J34"/>
  <c r="K34"/>
  <c r="L34"/>
  <c r="M34"/>
  <c r="N34"/>
  <c r="O34"/>
  <c r="P34"/>
  <c r="R35"/>
  <c r="Q36"/>
  <c r="Q37"/>
  <c r="N25" i="6"/>
  <c r="O33"/>
  <c r="I25" i="5"/>
  <c r="N200"/>
  <c r="H25"/>
  <c r="N199"/>
  <c r="G25"/>
  <c r="N198"/>
  <c r="F25"/>
  <c r="N197"/>
  <c r="E25"/>
  <c r="N196"/>
  <c r="D25"/>
  <c r="C25"/>
  <c r="AS24"/>
  <c r="M5"/>
  <c r="M6"/>
  <c r="C25" i="4"/>
  <c r="N187"/>
  <c r="D25"/>
  <c r="N188"/>
  <c r="E25"/>
  <c r="N7"/>
  <c r="F25"/>
  <c r="N190"/>
  <c r="G25"/>
  <c r="N184"/>
  <c r="H25"/>
  <c r="N192" s="1"/>
  <c r="I25"/>
  <c r="N186"/>
  <c r="AX27"/>
  <c r="M5"/>
  <c r="O5"/>
  <c r="N6" i="5"/>
  <c r="M7"/>
  <c r="O6"/>
  <c r="AC6"/>
  <c r="AC5"/>
  <c r="O5"/>
  <c r="O7"/>
  <c r="M8"/>
  <c r="AC7"/>
  <c r="M9"/>
  <c r="AC8"/>
  <c r="O8"/>
  <c r="O9"/>
  <c r="M10"/>
  <c r="AC9"/>
  <c r="M11"/>
  <c r="AC10"/>
  <c r="O10"/>
  <c r="M12"/>
  <c r="AC11"/>
  <c r="M13"/>
  <c r="AC12"/>
  <c r="O12"/>
  <c r="O13"/>
  <c r="M14"/>
  <c r="AC13"/>
  <c r="M15"/>
  <c r="AC14"/>
  <c r="O14"/>
  <c r="O15"/>
  <c r="M16"/>
  <c r="AC15"/>
  <c r="M17"/>
  <c r="AC16"/>
  <c r="O16"/>
  <c r="M18"/>
  <c r="O17"/>
  <c r="AC17"/>
  <c r="M19"/>
  <c r="O18"/>
  <c r="AC18"/>
  <c r="M20"/>
  <c r="O19"/>
  <c r="AC19"/>
  <c r="O20"/>
  <c r="M21"/>
  <c r="AC20"/>
  <c r="M22"/>
  <c r="AC21"/>
  <c r="O21"/>
  <c r="M23"/>
  <c r="O22"/>
  <c r="AC22"/>
  <c r="M24"/>
  <c r="O23"/>
  <c r="AC23"/>
  <c r="M25"/>
  <c r="O24"/>
  <c r="AC24"/>
  <c r="O25"/>
  <c r="M26"/>
  <c r="AC25"/>
  <c r="M27"/>
  <c r="AC26"/>
  <c r="O26"/>
  <c r="M28"/>
  <c r="AC27"/>
  <c r="M29"/>
  <c r="AC28"/>
  <c r="O28"/>
  <c r="O29"/>
  <c r="M30"/>
  <c r="AC29"/>
  <c r="M31"/>
  <c r="AC30"/>
  <c r="O30"/>
  <c r="O31"/>
  <c r="M32"/>
  <c r="AC31"/>
  <c r="M33"/>
  <c r="AC32"/>
  <c r="O32"/>
  <c r="O33"/>
  <c r="M34"/>
  <c r="AC33"/>
  <c r="M35"/>
  <c r="AC34"/>
  <c r="O34"/>
  <c r="M36"/>
  <c r="O35"/>
  <c r="AC35"/>
  <c r="M37"/>
  <c r="O36"/>
  <c r="AC36"/>
  <c r="M38"/>
  <c r="O37"/>
  <c r="AC37"/>
  <c r="O38"/>
  <c r="M39"/>
  <c r="M40"/>
  <c r="AC38"/>
  <c r="M41"/>
  <c r="AC40"/>
  <c r="O40"/>
  <c r="AC39"/>
  <c r="O39"/>
  <c r="M42"/>
  <c r="AC41"/>
  <c r="O41"/>
  <c r="M43"/>
  <c r="AC42"/>
  <c r="O42"/>
  <c r="M44"/>
  <c r="AC43"/>
  <c r="O43"/>
  <c r="M45"/>
  <c r="AC44"/>
  <c r="O44"/>
  <c r="O45"/>
  <c r="M46"/>
  <c r="AC45"/>
  <c r="M47"/>
  <c r="AC46"/>
  <c r="O46"/>
  <c r="O47"/>
  <c r="M48"/>
  <c r="AC47"/>
  <c r="O48"/>
  <c r="M49"/>
  <c r="AC48"/>
  <c r="M50"/>
  <c r="AC49"/>
  <c r="O49"/>
  <c r="M51"/>
  <c r="O50"/>
  <c r="AC50"/>
  <c r="O51"/>
  <c r="M52"/>
  <c r="AC51"/>
  <c r="O52"/>
  <c r="M53"/>
  <c r="AC52"/>
  <c r="M54"/>
  <c r="O53"/>
  <c r="AC53"/>
  <c r="M55"/>
  <c r="AC54"/>
  <c r="O54"/>
  <c r="O55"/>
  <c r="M56"/>
  <c r="AC55"/>
  <c r="O56"/>
  <c r="M57"/>
  <c r="AC56"/>
  <c r="M58"/>
  <c r="AC57"/>
  <c r="O57"/>
  <c r="M59"/>
  <c r="AC58"/>
  <c r="O58"/>
  <c r="O59"/>
  <c r="M60"/>
  <c r="AC59"/>
  <c r="M61"/>
  <c r="AC60"/>
  <c r="O60"/>
  <c r="O61"/>
  <c r="M62"/>
  <c r="AC61"/>
  <c r="M63"/>
  <c r="AC62"/>
  <c r="O62"/>
  <c r="M64"/>
  <c r="AC63"/>
  <c r="O63"/>
  <c r="O64"/>
  <c r="M65"/>
  <c r="AC64"/>
  <c r="M66"/>
  <c r="AC65"/>
  <c r="O65"/>
  <c r="O66"/>
  <c r="M67"/>
  <c r="AC66"/>
  <c r="M68"/>
  <c r="AC67"/>
  <c r="O67"/>
  <c r="M69"/>
  <c r="AC68"/>
  <c r="O68"/>
  <c r="O69"/>
  <c r="M70"/>
  <c r="AC69"/>
  <c r="O70"/>
  <c r="M71"/>
  <c r="AC70"/>
  <c r="M72"/>
  <c r="AC71"/>
  <c r="O71"/>
  <c r="M73"/>
  <c r="AC72"/>
  <c r="O72"/>
  <c r="M74"/>
  <c r="AC73"/>
  <c r="O73"/>
  <c r="M75"/>
  <c r="AC74"/>
  <c r="O74"/>
  <c r="O75"/>
  <c r="M76"/>
  <c r="AC75"/>
  <c r="O76"/>
  <c r="M77"/>
  <c r="AC76"/>
  <c r="O77"/>
  <c r="M78"/>
  <c r="AC77"/>
  <c r="O78"/>
  <c r="M79"/>
  <c r="AC78"/>
  <c r="O79"/>
  <c r="M80"/>
  <c r="AC79"/>
  <c r="M81"/>
  <c r="AC80"/>
  <c r="O80"/>
  <c r="O81"/>
  <c r="M82"/>
  <c r="AC81"/>
  <c r="M83"/>
  <c r="AC82"/>
  <c r="O82"/>
  <c r="M84"/>
  <c r="AC83"/>
  <c r="O83"/>
  <c r="O84"/>
  <c r="M85"/>
  <c r="AC84"/>
  <c r="M86"/>
  <c r="AC85"/>
  <c r="O85"/>
  <c r="M87"/>
  <c r="AC86"/>
  <c r="O86"/>
  <c r="M88"/>
  <c r="AC87"/>
  <c r="O87"/>
  <c r="M89"/>
  <c r="AC88"/>
  <c r="O88"/>
  <c r="M90"/>
  <c r="AC89"/>
  <c r="O89"/>
  <c r="M91"/>
  <c r="AC90"/>
  <c r="O90"/>
  <c r="M92"/>
  <c r="AC91"/>
  <c r="O91"/>
  <c r="M93"/>
  <c r="AC92"/>
  <c r="O92"/>
  <c r="M94"/>
  <c r="AC93"/>
  <c r="O93"/>
  <c r="M95"/>
  <c r="AC94"/>
  <c r="O94"/>
  <c r="M96"/>
  <c r="AC95"/>
  <c r="O95"/>
  <c r="M97"/>
  <c r="AC96"/>
  <c r="O96"/>
  <c r="M98"/>
  <c r="AC97"/>
  <c r="O97"/>
  <c r="M99"/>
  <c r="AC98"/>
  <c r="O98"/>
  <c r="M100"/>
  <c r="AC99"/>
  <c r="O99"/>
  <c r="M101"/>
  <c r="AC100"/>
  <c r="O100"/>
  <c r="M102"/>
  <c r="AC101"/>
  <c r="O101"/>
  <c r="M103"/>
  <c r="AC102"/>
  <c r="O102"/>
  <c r="M104"/>
  <c r="AC103"/>
  <c r="O103"/>
  <c r="M105"/>
  <c r="AC104"/>
  <c r="O104"/>
  <c r="M106"/>
  <c r="AC105"/>
  <c r="O105"/>
  <c r="M107"/>
  <c r="AC106"/>
  <c r="O106"/>
  <c r="M108"/>
  <c r="AC107"/>
  <c r="O107"/>
  <c r="M109"/>
  <c r="AC108"/>
  <c r="O108"/>
  <c r="M110"/>
  <c r="AC109"/>
  <c r="O109"/>
  <c r="M111"/>
  <c r="AC110"/>
  <c r="O110"/>
  <c r="M112"/>
  <c r="AC111"/>
  <c r="O111"/>
  <c r="M113"/>
  <c r="AC112"/>
  <c r="O112"/>
  <c r="M114"/>
  <c r="AC113"/>
  <c r="O113"/>
  <c r="M115"/>
  <c r="AC114"/>
  <c r="O114"/>
  <c r="M116"/>
  <c r="AC115"/>
  <c r="O115"/>
  <c r="M117"/>
  <c r="AC116"/>
  <c r="O116"/>
  <c r="M118"/>
  <c r="AC117"/>
  <c r="O117"/>
  <c r="M119"/>
  <c r="AC118"/>
  <c r="O118"/>
  <c r="M120"/>
  <c r="AC119"/>
  <c r="O119"/>
  <c r="M121"/>
  <c r="AC120"/>
  <c r="O120"/>
  <c r="M122"/>
  <c r="AC121"/>
  <c r="O121"/>
  <c r="M123"/>
  <c r="AC122"/>
  <c r="O122"/>
  <c r="M124"/>
  <c r="AC123"/>
  <c r="O123"/>
  <c r="M125"/>
  <c r="AC124"/>
  <c r="O124"/>
  <c r="M126"/>
  <c r="AC125"/>
  <c r="O125"/>
  <c r="M127"/>
  <c r="AC126"/>
  <c r="O126"/>
  <c r="M128"/>
  <c r="AC127"/>
  <c r="O127"/>
  <c r="M129"/>
  <c r="AC128"/>
  <c r="O128"/>
  <c r="M130"/>
  <c r="AC129"/>
  <c r="O129"/>
  <c r="M131"/>
  <c r="AC130"/>
  <c r="O130"/>
  <c r="M132"/>
  <c r="AC131"/>
  <c r="O131"/>
  <c r="M133"/>
  <c r="AC132"/>
  <c r="O132"/>
  <c r="M134"/>
  <c r="AC133"/>
  <c r="O133"/>
  <c r="M135"/>
  <c r="AC134"/>
  <c r="O134"/>
  <c r="M136"/>
  <c r="AC135"/>
  <c r="O135"/>
  <c r="M137"/>
  <c r="AC136"/>
  <c r="O136"/>
  <c r="M138"/>
  <c r="AC137"/>
  <c r="O137"/>
  <c r="M139"/>
  <c r="AC138"/>
  <c r="O138"/>
  <c r="M140"/>
  <c r="AC139"/>
  <c r="O139"/>
  <c r="M141"/>
  <c r="AC140"/>
  <c r="O140"/>
  <c r="M142"/>
  <c r="AC141"/>
  <c r="O141"/>
  <c r="M143"/>
  <c r="AC142"/>
  <c r="O142"/>
  <c r="M144"/>
  <c r="AC143"/>
  <c r="O143"/>
  <c r="M145"/>
  <c r="AC144"/>
  <c r="O144"/>
  <c r="M146"/>
  <c r="AC145"/>
  <c r="O145"/>
  <c r="M147"/>
  <c r="AC146"/>
  <c r="O146"/>
  <c r="M148"/>
  <c r="AC147"/>
  <c r="O147"/>
  <c r="M149"/>
  <c r="AC148"/>
  <c r="O148"/>
  <c r="M150"/>
  <c r="AC149"/>
  <c r="O149"/>
  <c r="M151"/>
  <c r="AC150"/>
  <c r="O150"/>
  <c r="M152"/>
  <c r="AC151"/>
  <c r="O151"/>
  <c r="M153"/>
  <c r="AC152"/>
  <c r="O152"/>
  <c r="M154"/>
  <c r="AC153"/>
  <c r="O153"/>
  <c r="M155"/>
  <c r="AC154"/>
  <c r="O154"/>
  <c r="M156"/>
  <c r="AC155"/>
  <c r="O155"/>
  <c r="M157"/>
  <c r="AC156"/>
  <c r="O156"/>
  <c r="M158"/>
  <c r="AC157"/>
  <c r="O157"/>
  <c r="M159"/>
  <c r="AC158"/>
  <c r="O158"/>
  <c r="M160"/>
  <c r="AC159"/>
  <c r="O159"/>
  <c r="O160"/>
  <c r="M161"/>
  <c r="AC160"/>
  <c r="M162"/>
  <c r="AC161"/>
  <c r="O161"/>
  <c r="M163"/>
  <c r="AC162"/>
  <c r="O162"/>
  <c r="M164"/>
  <c r="AC163"/>
  <c r="O163"/>
  <c r="M165"/>
  <c r="AC164"/>
  <c r="O164"/>
  <c r="M166"/>
  <c r="AC165"/>
  <c r="O165"/>
  <c r="O166"/>
  <c r="M167"/>
  <c r="AC166"/>
  <c r="M168"/>
  <c r="AC167"/>
  <c r="O167"/>
  <c r="M169"/>
  <c r="AC168"/>
  <c r="O168"/>
  <c r="M170"/>
  <c r="AC169"/>
  <c r="O169"/>
  <c r="M171"/>
  <c r="AC170"/>
  <c r="O170"/>
  <c r="M172"/>
  <c r="AC171"/>
  <c r="O171"/>
  <c r="M173"/>
  <c r="AC172"/>
  <c r="O172"/>
  <c r="M174"/>
  <c r="AC173"/>
  <c r="O173"/>
  <c r="M175"/>
  <c r="AC174"/>
  <c r="O174"/>
  <c r="M176"/>
  <c r="AC175"/>
  <c r="O175"/>
  <c r="M177"/>
  <c r="AC176"/>
  <c r="O176"/>
  <c r="M178"/>
  <c r="AC177"/>
  <c r="O177"/>
  <c r="M179"/>
  <c r="AC178"/>
  <c r="O178"/>
  <c r="M180"/>
  <c r="AC179"/>
  <c r="O179"/>
  <c r="M181"/>
  <c r="O180"/>
  <c r="AC180"/>
  <c r="O181"/>
  <c r="M182"/>
  <c r="AC181"/>
  <c r="O182"/>
  <c r="M183"/>
  <c r="AC182"/>
  <c r="O183"/>
  <c r="AC183"/>
  <c r="M184"/>
  <c r="O184"/>
  <c r="M185"/>
  <c r="AC184"/>
  <c r="O185"/>
  <c r="AC185"/>
  <c r="M186"/>
  <c r="O186"/>
  <c r="M187"/>
  <c r="AC186"/>
  <c r="O187"/>
  <c r="AC187"/>
  <c r="M188"/>
  <c r="O188"/>
  <c r="AC188"/>
  <c r="M189"/>
  <c r="O189"/>
  <c r="AC189"/>
  <c r="M190"/>
  <c r="O190"/>
  <c r="AC190"/>
  <c r="M191"/>
  <c r="O191"/>
  <c r="AC191"/>
  <c r="M192"/>
  <c r="O192"/>
  <c r="M193"/>
  <c r="AC192"/>
  <c r="O193"/>
  <c r="AC193"/>
  <c r="M194"/>
  <c r="O194"/>
  <c r="M195"/>
  <c r="AC194"/>
  <c r="O195"/>
  <c r="M196"/>
  <c r="AC195"/>
  <c r="O196"/>
  <c r="M197"/>
  <c r="AC196"/>
  <c r="AC197"/>
  <c r="O197"/>
  <c r="N13" i="4"/>
  <c r="N27"/>
  <c r="N41"/>
  <c r="N55"/>
  <c r="N69"/>
  <c r="N83"/>
  <c r="N97"/>
  <c r="N111"/>
  <c r="N125"/>
  <c r="N139"/>
  <c r="N153"/>
  <c r="N167"/>
  <c r="N181"/>
  <c r="N20"/>
  <c r="N34"/>
  <c r="N48"/>
  <c r="N62"/>
  <c r="N76"/>
  <c r="N90"/>
  <c r="N104"/>
  <c r="N118"/>
  <c r="N132"/>
  <c r="N146"/>
  <c r="N160"/>
  <c r="N174"/>
  <c r="N12"/>
  <c r="N19"/>
  <c r="N26"/>
  <c r="N33"/>
  <c r="N40"/>
  <c r="N47"/>
  <c r="N54"/>
  <c r="N61"/>
  <c r="N68"/>
  <c r="N75"/>
  <c r="N82"/>
  <c r="N89"/>
  <c r="N96"/>
  <c r="N103"/>
  <c r="N110"/>
  <c r="N117"/>
  <c r="N124"/>
  <c r="N131"/>
  <c r="N138"/>
  <c r="N145"/>
  <c r="N152"/>
  <c r="N159"/>
  <c r="N166"/>
  <c r="N173"/>
  <c r="N180"/>
  <c r="N15" i="5"/>
  <c r="N17"/>
  <c r="N22"/>
  <c r="N24"/>
  <c r="N29"/>
  <c r="N31"/>
  <c r="N36"/>
  <c r="N38"/>
  <c r="N43"/>
  <c r="N45"/>
  <c r="N50"/>
  <c r="N52"/>
  <c r="N57"/>
  <c r="N59"/>
  <c r="N64"/>
  <c r="N66"/>
  <c r="N71"/>
  <c r="N73"/>
  <c r="N78"/>
  <c r="N80"/>
  <c r="N85"/>
  <c r="N87"/>
  <c r="N92"/>
  <c r="N94"/>
  <c r="N99"/>
  <c r="N101"/>
  <c r="N106"/>
  <c r="N108"/>
  <c r="N113"/>
  <c r="N115"/>
  <c r="N120"/>
  <c r="N122"/>
  <c r="N127"/>
  <c r="N129"/>
  <c r="N134"/>
  <c r="N136"/>
  <c r="N141"/>
  <c r="N143"/>
  <c r="N148"/>
  <c r="N150"/>
  <c r="N155"/>
  <c r="N157"/>
  <c r="N162"/>
  <c r="N164"/>
  <c r="N169"/>
  <c r="N171"/>
  <c r="N176"/>
  <c r="N178"/>
  <c r="N183"/>
  <c r="N185"/>
  <c r="N190"/>
  <c r="N192"/>
  <c r="N14"/>
  <c r="N16"/>
  <c r="N21"/>
  <c r="N23"/>
  <c r="N28"/>
  <c r="N30"/>
  <c r="N35"/>
  <c r="N37"/>
  <c r="N42"/>
  <c r="N44"/>
  <c r="N49"/>
  <c r="N51"/>
  <c r="N56"/>
  <c r="N58"/>
  <c r="N63"/>
  <c r="N65"/>
  <c r="N70"/>
  <c r="N72"/>
  <c r="N77"/>
  <c r="N79"/>
  <c r="N84"/>
  <c r="N86"/>
  <c r="N91"/>
  <c r="N93"/>
  <c r="N98"/>
  <c r="N100"/>
  <c r="N105"/>
  <c r="N107"/>
  <c r="N112"/>
  <c r="N114"/>
  <c r="N119"/>
  <c r="N121"/>
  <c r="N126"/>
  <c r="N128"/>
  <c r="N133"/>
  <c r="N135"/>
  <c r="N140"/>
  <c r="N142"/>
  <c r="N147"/>
  <c r="N149"/>
  <c r="N154"/>
  <c r="N156"/>
  <c r="N161"/>
  <c r="N163"/>
  <c r="N168"/>
  <c r="N170"/>
  <c r="N175"/>
  <c r="N177"/>
  <c r="N182"/>
  <c r="N184"/>
  <c r="N189"/>
  <c r="N191"/>
  <c r="N11"/>
  <c r="N25"/>
  <c r="N39"/>
  <c r="N53"/>
  <c r="N67"/>
  <c r="N81"/>
  <c r="N95"/>
  <c r="N109"/>
  <c r="N123"/>
  <c r="N137"/>
  <c r="N151"/>
  <c r="N165"/>
  <c r="N179"/>
  <c r="N193"/>
  <c r="N18"/>
  <c r="N32"/>
  <c r="N46"/>
  <c r="N60"/>
  <c r="N74"/>
  <c r="N88"/>
  <c r="N102"/>
  <c r="N116"/>
  <c r="N130"/>
  <c r="N144"/>
  <c r="N158"/>
  <c r="N172"/>
  <c r="N186"/>
  <c r="N10"/>
  <c r="N9"/>
  <c r="N8"/>
  <c r="N7"/>
  <c r="O27"/>
  <c r="D26"/>
  <c r="E26"/>
  <c r="N5"/>
  <c r="N15" i="4"/>
  <c r="N17"/>
  <c r="N21"/>
  <c r="N23"/>
  <c r="N25"/>
  <c r="N29"/>
  <c r="N31"/>
  <c r="N35"/>
  <c r="N37"/>
  <c r="N39"/>
  <c r="N43"/>
  <c r="N45"/>
  <c r="N49"/>
  <c r="N51"/>
  <c r="N53"/>
  <c r="N57"/>
  <c r="N59"/>
  <c r="N63"/>
  <c r="N65"/>
  <c r="N67"/>
  <c r="N71"/>
  <c r="N73"/>
  <c r="N77"/>
  <c r="N79"/>
  <c r="N81"/>
  <c r="N85"/>
  <c r="N87"/>
  <c r="N91"/>
  <c r="N93"/>
  <c r="N95"/>
  <c r="N99"/>
  <c r="N101"/>
  <c r="N105"/>
  <c r="N107"/>
  <c r="N109"/>
  <c r="N113"/>
  <c r="N115"/>
  <c r="N119"/>
  <c r="N121"/>
  <c r="N123"/>
  <c r="N127"/>
  <c r="N129"/>
  <c r="N133"/>
  <c r="N135"/>
  <c r="N137"/>
  <c r="N141"/>
  <c r="N143"/>
  <c r="N147"/>
  <c r="N149"/>
  <c r="N151"/>
  <c r="N155"/>
  <c r="N157"/>
  <c r="N161"/>
  <c r="N163"/>
  <c r="N165"/>
  <c r="N169"/>
  <c r="N171"/>
  <c r="N175"/>
  <c r="N177"/>
  <c r="N179"/>
  <c r="N183"/>
  <c r="N185"/>
  <c r="N189"/>
  <c r="N191"/>
  <c r="N193"/>
  <c r="N14"/>
  <c r="N16"/>
  <c r="N18"/>
  <c r="N22"/>
  <c r="N24"/>
  <c r="N28"/>
  <c r="N30"/>
  <c r="N32"/>
  <c r="N36"/>
  <c r="N38"/>
  <c r="N42"/>
  <c r="N44"/>
  <c r="N50"/>
  <c r="N52"/>
  <c r="N56"/>
  <c r="N58"/>
  <c r="N60"/>
  <c r="N64"/>
  <c r="N66"/>
  <c r="N70"/>
  <c r="N72"/>
  <c r="N74"/>
  <c r="N78"/>
  <c r="N80"/>
  <c r="N84"/>
  <c r="N86"/>
  <c r="N88"/>
  <c r="N92"/>
  <c r="N94"/>
  <c r="N98"/>
  <c r="N100"/>
  <c r="N102"/>
  <c r="N106"/>
  <c r="N108"/>
  <c r="N112"/>
  <c r="N114"/>
  <c r="N116"/>
  <c r="N120"/>
  <c r="N122"/>
  <c r="N126"/>
  <c r="N128"/>
  <c r="N130"/>
  <c r="N134"/>
  <c r="N136"/>
  <c r="N140"/>
  <c r="N142"/>
  <c r="N144"/>
  <c r="N148"/>
  <c r="N150"/>
  <c r="N154"/>
  <c r="N156"/>
  <c r="N158"/>
  <c r="N162"/>
  <c r="N164"/>
  <c r="N168"/>
  <c r="N170"/>
  <c r="N172"/>
  <c r="N176"/>
  <c r="N178"/>
  <c r="N182"/>
  <c r="N11"/>
  <c r="AF5"/>
  <c r="M6"/>
  <c r="N6"/>
  <c r="N8"/>
  <c r="N5"/>
  <c r="N9"/>
  <c r="D26"/>
  <c r="E26" s="1"/>
  <c r="N10"/>
  <c r="P7" i="5"/>
  <c r="P8"/>
  <c r="P10"/>
  <c r="O11"/>
  <c r="P12"/>
  <c r="P5"/>
  <c r="P6"/>
  <c r="P9"/>
  <c r="P13"/>
  <c r="P22"/>
  <c r="P36"/>
  <c r="P44"/>
  <c r="P54"/>
  <c r="P61"/>
  <c r="P69"/>
  <c r="P34"/>
  <c r="P56"/>
  <c r="P64"/>
  <c r="P68"/>
  <c r="P72"/>
  <c r="P77"/>
  <c r="P32"/>
  <c r="P38"/>
  <c r="P43"/>
  <c r="P48"/>
  <c r="P51"/>
  <c r="P74"/>
  <c r="P78"/>
  <c r="P82"/>
  <c r="P86"/>
  <c r="P90"/>
  <c r="P94"/>
  <c r="P98"/>
  <c r="P102"/>
  <c r="P106"/>
  <c r="P110"/>
  <c r="P114"/>
  <c r="P118"/>
  <c r="P122"/>
  <c r="P81"/>
  <c r="P85"/>
  <c r="P89"/>
  <c r="P93"/>
  <c r="P97"/>
  <c r="P101"/>
  <c r="P105"/>
  <c r="P109"/>
  <c r="P113"/>
  <c r="P117"/>
  <c r="P121"/>
  <c r="P126"/>
  <c r="P130"/>
  <c r="P134"/>
  <c r="P138"/>
  <c r="P142"/>
  <c r="P146"/>
  <c r="P150"/>
  <c r="P154"/>
  <c r="P158"/>
  <c r="P162"/>
  <c r="P166"/>
  <c r="P170"/>
  <c r="P172"/>
  <c r="P174"/>
  <c r="P176"/>
  <c r="P188"/>
  <c r="P192"/>
  <c r="P196"/>
  <c r="P123"/>
  <c r="P127"/>
  <c r="P131"/>
  <c r="P135"/>
  <c r="P139"/>
  <c r="P143"/>
  <c r="P147"/>
  <c r="P151"/>
  <c r="P155"/>
  <c r="P159"/>
  <c r="P163"/>
  <c r="P167"/>
  <c r="P177"/>
  <c r="P179"/>
  <c r="P181"/>
  <c r="P184"/>
  <c r="P186"/>
  <c r="P189"/>
  <c r="P193"/>
  <c r="M7" i="4"/>
  <c r="AF6"/>
  <c r="O6"/>
  <c r="P5"/>
  <c r="P60" i="5"/>
  <c r="P40"/>
  <c r="P73"/>
  <c r="P65"/>
  <c r="P57"/>
  <c r="P47"/>
  <c r="P41"/>
  <c r="P30"/>
  <c r="P20"/>
  <c r="P17"/>
  <c r="P25"/>
  <c r="P195"/>
  <c r="P191"/>
  <c r="P187"/>
  <c r="P185"/>
  <c r="P183"/>
  <c r="P180"/>
  <c r="P178"/>
  <c r="P169"/>
  <c r="P165"/>
  <c r="P161"/>
  <c r="P157"/>
  <c r="P153"/>
  <c r="P149"/>
  <c r="P145"/>
  <c r="P141"/>
  <c r="P137"/>
  <c r="P133"/>
  <c r="P129"/>
  <c r="P125"/>
  <c r="AD125"/>
  <c r="P197"/>
  <c r="P194"/>
  <c r="P190"/>
  <c r="P182"/>
  <c r="P175"/>
  <c r="P173"/>
  <c r="P171"/>
  <c r="P168"/>
  <c r="P164"/>
  <c r="P160"/>
  <c r="P156"/>
  <c r="P152"/>
  <c r="P148"/>
  <c r="P144"/>
  <c r="P140"/>
  <c r="P136"/>
  <c r="P132"/>
  <c r="P128"/>
  <c r="P124"/>
  <c r="P119"/>
  <c r="P115"/>
  <c r="P111"/>
  <c r="P107"/>
  <c r="P103"/>
  <c r="P99"/>
  <c r="P95"/>
  <c r="P91"/>
  <c r="P87"/>
  <c r="P83"/>
  <c r="P79"/>
  <c r="AD79"/>
  <c r="P120"/>
  <c r="P116"/>
  <c r="P112"/>
  <c r="P108"/>
  <c r="P104"/>
  <c r="P100"/>
  <c r="P96"/>
  <c r="P92"/>
  <c r="P88"/>
  <c r="P84"/>
  <c r="P80"/>
  <c r="P76"/>
  <c r="P53"/>
  <c r="P50"/>
  <c r="P46"/>
  <c r="P42"/>
  <c r="P33"/>
  <c r="P29"/>
  <c r="P75"/>
  <c r="P70"/>
  <c r="P66"/>
  <c r="AD66"/>
  <c r="P62"/>
  <c r="AD62"/>
  <c r="P58"/>
  <c r="P52"/>
  <c r="P35"/>
  <c r="P28"/>
  <c r="P71"/>
  <c r="P67"/>
  <c r="P63"/>
  <c r="P59"/>
  <c r="P55"/>
  <c r="P49"/>
  <c r="AD49"/>
  <c r="P45"/>
  <c r="P39"/>
  <c r="P37"/>
  <c r="P31"/>
  <c r="P27"/>
  <c r="P21"/>
  <c r="P18"/>
  <c r="P14"/>
  <c r="P11"/>
  <c r="P26"/>
  <c r="P24"/>
  <c r="P23"/>
  <c r="P19"/>
  <c r="P15"/>
  <c r="AD12"/>
  <c r="AD193"/>
  <c r="AD189"/>
  <c r="AD186"/>
  <c r="AD184"/>
  <c r="AD181"/>
  <c r="AD179"/>
  <c r="AD177"/>
  <c r="AD167"/>
  <c r="AD163"/>
  <c r="AD159"/>
  <c r="AD155"/>
  <c r="AD151"/>
  <c r="AD147"/>
  <c r="AD143"/>
  <c r="AD139"/>
  <c r="AD135"/>
  <c r="AD131"/>
  <c r="AD127"/>
  <c r="AD123"/>
  <c r="AD196"/>
  <c r="AD192"/>
  <c r="AD188"/>
  <c r="AD176"/>
  <c r="AD174"/>
  <c r="AD172"/>
  <c r="AD170"/>
  <c r="AD166"/>
  <c r="AD162"/>
  <c r="AD158"/>
  <c r="AD154"/>
  <c r="AD150"/>
  <c r="AD146"/>
  <c r="AD142"/>
  <c r="AD138"/>
  <c r="AD134"/>
  <c r="AD130"/>
  <c r="AD126"/>
  <c r="AD121"/>
  <c r="AD117"/>
  <c r="AD113"/>
  <c r="AD109"/>
  <c r="AD105"/>
  <c r="AD101"/>
  <c r="AD97"/>
  <c r="AD93"/>
  <c r="AD89"/>
  <c r="AD85"/>
  <c r="AD81"/>
  <c r="AD122"/>
  <c r="AD118"/>
  <c r="AD114"/>
  <c r="AD110"/>
  <c r="AD106"/>
  <c r="AD102"/>
  <c r="AD98"/>
  <c r="AD94"/>
  <c r="AD90"/>
  <c r="AD86"/>
  <c r="AD82"/>
  <c r="AD78"/>
  <c r="AD74"/>
  <c r="AD51"/>
  <c r="AD48"/>
  <c r="AD43"/>
  <c r="AD38"/>
  <c r="AD32"/>
  <c r="AD77"/>
  <c r="AD72"/>
  <c r="AD68"/>
  <c r="AD64"/>
  <c r="AD60"/>
  <c r="AD56"/>
  <c r="AD40"/>
  <c r="AD34"/>
  <c r="AD73"/>
  <c r="AD69"/>
  <c r="AD65"/>
  <c r="AD61"/>
  <c r="AD57"/>
  <c r="AD54"/>
  <c r="AD47"/>
  <c r="AD44"/>
  <c r="AD41"/>
  <c r="AD36"/>
  <c r="AD30"/>
  <c r="AD22"/>
  <c r="AD20"/>
  <c r="AD13"/>
  <c r="AD9"/>
  <c r="AD5"/>
  <c r="AD25"/>
  <c r="AD23"/>
  <c r="AD10"/>
  <c r="AD7"/>
  <c r="P16"/>
  <c r="AD103"/>
  <c r="AD116"/>
  <c r="AD80"/>
  <c r="AD53"/>
  <c r="AD50"/>
  <c r="AD46"/>
  <c r="AD42"/>
  <c r="AD33"/>
  <c r="AD29"/>
  <c r="AD75"/>
  <c r="AD35"/>
  <c r="AD71"/>
  <c r="AD63"/>
  <c r="AD55"/>
  <c r="AD31"/>
  <c r="AD27"/>
  <c r="AD11"/>
  <c r="AD6"/>
  <c r="AD26"/>
  <c r="AD24"/>
  <c r="AD8"/>
  <c r="P6" i="4"/>
  <c r="M8"/>
  <c r="AF7"/>
  <c r="O7"/>
  <c r="AG5"/>
  <c r="AD87" i="5"/>
  <c r="AD157"/>
  <c r="AD178"/>
  <c r="AD59"/>
  <c r="AD67"/>
  <c r="AD152"/>
  <c r="AD187"/>
  <c r="AD95"/>
  <c r="AD111"/>
  <c r="AD128"/>
  <c r="AD144"/>
  <c r="AD160"/>
  <c r="AD173"/>
  <c r="AD182"/>
  <c r="AD133"/>
  <c r="AD149"/>
  <c r="AD165"/>
  <c r="AD183"/>
  <c r="AD195"/>
  <c r="AD15"/>
  <c r="AD14"/>
  <c r="AD21"/>
  <c r="AD39"/>
  <c r="AD28"/>
  <c r="AD52"/>
  <c r="AD70"/>
  <c r="AD76"/>
  <c r="AD84"/>
  <c r="AD92"/>
  <c r="AD100"/>
  <c r="AD108"/>
  <c r="AD119"/>
  <c r="AD136"/>
  <c r="AD168"/>
  <c r="AD194"/>
  <c r="AD141"/>
  <c r="AD17"/>
  <c r="AD112"/>
  <c r="AD120"/>
  <c r="AD91"/>
  <c r="AD99"/>
  <c r="AD107"/>
  <c r="AD115"/>
  <c r="AD124"/>
  <c r="AD132"/>
  <c r="AD140"/>
  <c r="AD148"/>
  <c r="AD156"/>
  <c r="AD164"/>
  <c r="AD171"/>
  <c r="AD175"/>
  <c r="AD129"/>
  <c r="AD137"/>
  <c r="AD145"/>
  <c r="AD153"/>
  <c r="AD161"/>
  <c r="AD169"/>
  <c r="AD185"/>
  <c r="AD191"/>
  <c r="AD19"/>
  <c r="AD18"/>
  <c r="AD37"/>
  <c r="AD45"/>
  <c r="AD58"/>
  <c r="AD88"/>
  <c r="AD96"/>
  <c r="AD104"/>
  <c r="AD83"/>
  <c r="AD190"/>
  <c r="AD197"/>
  <c r="AD180"/>
  <c r="AD16"/>
  <c r="AG6" i="4"/>
  <c r="P7"/>
  <c r="AF8"/>
  <c r="O8"/>
  <c r="P8" s="1"/>
  <c r="AG8" s="1"/>
  <c r="M9"/>
  <c r="M10"/>
  <c r="AF9"/>
  <c r="O9"/>
  <c r="AG7"/>
  <c r="M11"/>
  <c r="O10"/>
  <c r="AF10"/>
  <c r="P9"/>
  <c r="AG9" s="1"/>
  <c r="M12"/>
  <c r="O11"/>
  <c r="AF11"/>
  <c r="P10"/>
  <c r="AG10" s="1"/>
  <c r="AF12"/>
  <c r="M13"/>
  <c r="O12"/>
  <c r="P11"/>
  <c r="AG11" s="1"/>
  <c r="M14"/>
  <c r="AF13"/>
  <c r="O13"/>
  <c r="P13"/>
  <c r="AG13" s="1"/>
  <c r="AF14"/>
  <c r="M15"/>
  <c r="O14"/>
  <c r="P14" s="1"/>
  <c r="AG14" s="1"/>
  <c r="AF15"/>
  <c r="O15"/>
  <c r="P15" s="1"/>
  <c r="AG15" s="1"/>
  <c r="M16"/>
  <c r="AF16"/>
  <c r="M17"/>
  <c r="O16"/>
  <c r="P16" s="1"/>
  <c r="AG16" s="1"/>
  <c r="M18"/>
  <c r="AF17"/>
  <c r="O17"/>
  <c r="P17" s="1"/>
  <c r="AG17" s="1"/>
  <c r="M19"/>
  <c r="AF18"/>
  <c r="O18"/>
  <c r="P18" s="1"/>
  <c r="AG18" s="1"/>
  <c r="M20"/>
  <c r="O19"/>
  <c r="P19" s="1"/>
  <c r="AG19" s="1"/>
  <c r="AF19"/>
  <c r="AF20"/>
  <c r="O20"/>
  <c r="P20" s="1"/>
  <c r="AG20" s="1"/>
  <c r="M21"/>
  <c r="AF21"/>
  <c r="M22"/>
  <c r="O21"/>
  <c r="M23"/>
  <c r="AF22"/>
  <c r="O22"/>
  <c r="P21"/>
  <c r="P22"/>
  <c r="M24"/>
  <c r="AF23"/>
  <c r="O23"/>
  <c r="AG21"/>
  <c r="P23"/>
  <c r="O24"/>
  <c r="M25"/>
  <c r="AF24"/>
  <c r="AG22"/>
  <c r="P24"/>
  <c r="AG23"/>
  <c r="O25"/>
  <c r="P25" s="1"/>
  <c r="AG25" s="1"/>
  <c r="M26"/>
  <c r="AF25"/>
  <c r="O26"/>
  <c r="P26" s="1"/>
  <c r="AG26" s="1"/>
  <c r="AF26"/>
  <c r="M27"/>
  <c r="AG24"/>
  <c r="AF27"/>
  <c r="M28"/>
  <c r="O27"/>
  <c r="P27"/>
  <c r="M29"/>
  <c r="O28"/>
  <c r="P28" s="1"/>
  <c r="AG28" s="1"/>
  <c r="AF28"/>
  <c r="AG27"/>
  <c r="AF29"/>
  <c r="O29"/>
  <c r="M30"/>
  <c r="M31"/>
  <c r="AF30"/>
  <c r="O30"/>
  <c r="P30"/>
  <c r="M32"/>
  <c r="AF31"/>
  <c r="O31"/>
  <c r="AG30"/>
  <c r="P31"/>
  <c r="AG31" s="1"/>
  <c r="AF32"/>
  <c r="M33"/>
  <c r="O32"/>
  <c r="M34"/>
  <c r="AF33"/>
  <c r="O33"/>
  <c r="P33" s="1"/>
  <c r="AG33" s="1"/>
  <c r="P32"/>
  <c r="AG32" s="1"/>
  <c r="AF34"/>
  <c r="M35"/>
  <c r="O34"/>
  <c r="P34"/>
  <c r="AF35"/>
  <c r="O35"/>
  <c r="P35" s="1"/>
  <c r="AG35" s="1"/>
  <c r="M36"/>
  <c r="O36"/>
  <c r="P37" s="1"/>
  <c r="AG37" s="1"/>
  <c r="AF36"/>
  <c r="M37"/>
  <c r="AG34"/>
  <c r="O37"/>
  <c r="M38"/>
  <c r="AF37"/>
  <c r="O38"/>
  <c r="AF38"/>
  <c r="M39"/>
  <c r="M40"/>
  <c r="AF39"/>
  <c r="O39"/>
  <c r="P39"/>
  <c r="O40"/>
  <c r="M41"/>
  <c r="M42"/>
  <c r="AF40"/>
  <c r="M43"/>
  <c r="O42"/>
  <c r="AF42"/>
  <c r="P40"/>
  <c r="AG39"/>
  <c r="AF41"/>
  <c r="O41"/>
  <c r="M44"/>
  <c r="O43"/>
  <c r="AF43"/>
  <c r="AG40"/>
  <c r="P41"/>
  <c r="P42"/>
  <c r="P43"/>
  <c r="M45"/>
  <c r="O44"/>
  <c r="AF44"/>
  <c r="AG43"/>
  <c r="AG42"/>
  <c r="AG41"/>
  <c r="M46"/>
  <c r="AF45"/>
  <c r="O45"/>
  <c r="P44"/>
  <c r="P45"/>
  <c r="AF46"/>
  <c r="O46"/>
  <c r="P46" s="1"/>
  <c r="AG46" s="1"/>
  <c r="M47"/>
  <c r="AG45"/>
  <c r="AG44"/>
  <c r="M48"/>
  <c r="AF47"/>
  <c r="O47"/>
  <c r="P47"/>
  <c r="AG47" s="1"/>
  <c r="M49"/>
  <c r="AF48"/>
  <c r="O48"/>
  <c r="P48"/>
  <c r="M50"/>
  <c r="AF49"/>
  <c r="O49"/>
  <c r="M51"/>
  <c r="AF50"/>
  <c r="O50"/>
  <c r="P50" s="1"/>
  <c r="AG50" s="1"/>
  <c r="AG48"/>
  <c r="P49"/>
  <c r="AG49" s="1"/>
  <c r="M52"/>
  <c r="AF51"/>
  <c r="O51"/>
  <c r="P51"/>
  <c r="M53"/>
  <c r="AF52"/>
  <c r="O52"/>
  <c r="P52"/>
  <c r="AG52" s="1"/>
  <c r="M54"/>
  <c r="O53"/>
  <c r="P53" s="1"/>
  <c r="AG53" s="1"/>
  <c r="AF53"/>
  <c r="AG51"/>
  <c r="M55"/>
  <c r="O54"/>
  <c r="P54"/>
  <c r="AF54"/>
  <c r="AG54"/>
  <c r="M56"/>
  <c r="O55"/>
  <c r="P55" s="1"/>
  <c r="AG55" s="1"/>
  <c r="AF55"/>
  <c r="M57"/>
  <c r="AF56"/>
  <c r="O56"/>
  <c r="P56" s="1"/>
  <c r="AG56" s="1"/>
  <c r="M58"/>
  <c r="O57"/>
  <c r="P57" s="1"/>
  <c r="AG57" s="1"/>
  <c r="AF57"/>
  <c r="M59"/>
  <c r="O58"/>
  <c r="P58"/>
  <c r="AF58"/>
  <c r="AG58"/>
  <c r="M60"/>
  <c r="O59"/>
  <c r="P59" s="1"/>
  <c r="AG59" s="1"/>
  <c r="AF59"/>
  <c r="M61"/>
  <c r="AF60"/>
  <c r="O60"/>
  <c r="M62"/>
  <c r="AF61"/>
  <c r="O61"/>
  <c r="M63"/>
  <c r="O62"/>
  <c r="P62"/>
  <c r="AF62"/>
  <c r="AG62"/>
  <c r="M64"/>
  <c r="AF63"/>
  <c r="O63"/>
  <c r="P63"/>
  <c r="AG63" s="1"/>
  <c r="M65"/>
  <c r="O64"/>
  <c r="P68" s="1"/>
  <c r="AG68" s="1"/>
  <c r="AF64"/>
  <c r="M66"/>
  <c r="O65"/>
  <c r="AF65"/>
  <c r="M67"/>
  <c r="AF66"/>
  <c r="O66"/>
  <c r="P66"/>
  <c r="AG66" s="1"/>
  <c r="M68"/>
  <c r="AF67"/>
  <c r="O67"/>
  <c r="P67"/>
  <c r="AG67" s="1"/>
  <c r="M69"/>
  <c r="O68"/>
  <c r="P73" s="1"/>
  <c r="AG73" s="1"/>
  <c r="AF68"/>
  <c r="M70"/>
  <c r="AF69"/>
  <c r="O69"/>
  <c r="P74" s="1"/>
  <c r="AG74" s="1"/>
  <c r="M71"/>
  <c r="O70"/>
  <c r="P70"/>
  <c r="AF70"/>
  <c r="AG70"/>
  <c r="M72"/>
  <c r="O71"/>
  <c r="P71" s="1"/>
  <c r="AG71" s="1"/>
  <c r="AF71"/>
  <c r="M73"/>
  <c r="AF72"/>
  <c r="O72"/>
  <c r="P72" s="1"/>
  <c r="AG72" s="1"/>
  <c r="M74"/>
  <c r="O73"/>
  <c r="P80" s="1"/>
  <c r="AG80" s="1"/>
  <c r="AF73"/>
  <c r="M75"/>
  <c r="AF74"/>
  <c r="O74"/>
  <c r="M76"/>
  <c r="AF75"/>
  <c r="O75"/>
  <c r="P75" s="1"/>
  <c r="AG75" s="1"/>
  <c r="M77"/>
  <c r="O76"/>
  <c r="AF76"/>
  <c r="M78"/>
  <c r="AF77"/>
  <c r="O77"/>
  <c r="M79"/>
  <c r="AF78"/>
  <c r="O78"/>
  <c r="P78" s="1"/>
  <c r="AG78" s="1"/>
  <c r="M80"/>
  <c r="AF79"/>
  <c r="O79"/>
  <c r="P79"/>
  <c r="AG79" s="1"/>
  <c r="M81"/>
  <c r="O80"/>
  <c r="P85" s="1"/>
  <c r="AG85" s="1"/>
  <c r="AF80"/>
  <c r="M82"/>
  <c r="O81"/>
  <c r="AF81"/>
  <c r="M83"/>
  <c r="AF82"/>
  <c r="O82"/>
  <c r="P82"/>
  <c r="AG82" s="1"/>
  <c r="M84"/>
  <c r="O83"/>
  <c r="P86" s="1"/>
  <c r="AG86" s="1"/>
  <c r="AF83"/>
  <c r="M85"/>
  <c r="O84"/>
  <c r="AF84"/>
  <c r="M86"/>
  <c r="O85"/>
  <c r="AF85"/>
  <c r="M87"/>
  <c r="AF86"/>
  <c r="O86"/>
  <c r="M88"/>
  <c r="O87"/>
  <c r="P87"/>
  <c r="AF87"/>
  <c r="AG87"/>
  <c r="M89"/>
  <c r="O88"/>
  <c r="P88" s="1"/>
  <c r="AG88" s="1"/>
  <c r="AF88"/>
  <c r="M90"/>
  <c r="O89"/>
  <c r="P89"/>
  <c r="AF89"/>
  <c r="AG89"/>
  <c r="M91"/>
  <c r="AF90"/>
  <c r="O90"/>
  <c r="P90"/>
  <c r="AG90" s="1"/>
  <c r="M92"/>
  <c r="AF91"/>
  <c r="O91"/>
  <c r="P91" s="1"/>
  <c r="AG91" s="1"/>
  <c r="M93"/>
  <c r="AF92"/>
  <c r="O92"/>
  <c r="P92" s="1"/>
  <c r="AG92" s="1"/>
  <c r="M94"/>
  <c r="AF93"/>
  <c r="O93"/>
  <c r="P93" s="1"/>
  <c r="AG93" s="1"/>
  <c r="M95"/>
  <c r="O94"/>
  <c r="P94" s="1"/>
  <c r="AG94" s="1"/>
  <c r="AF94"/>
  <c r="M96"/>
  <c r="O95"/>
  <c r="P95"/>
  <c r="AF95"/>
  <c r="AG95"/>
  <c r="M97"/>
  <c r="O96"/>
  <c r="P96" s="1"/>
  <c r="AG96" s="1"/>
  <c r="AF96"/>
  <c r="M98"/>
  <c r="O97"/>
  <c r="P97"/>
  <c r="AF97"/>
  <c r="AG97"/>
  <c r="M99"/>
  <c r="O98"/>
  <c r="P98" s="1"/>
  <c r="AG98" s="1"/>
  <c r="AF98"/>
  <c r="M100"/>
  <c r="AF99"/>
  <c r="O99"/>
  <c r="M101"/>
  <c r="AF100"/>
  <c r="O100"/>
  <c r="P107" s="1"/>
  <c r="AG107" s="1"/>
  <c r="M102"/>
  <c r="O101"/>
  <c r="P101"/>
  <c r="AF101"/>
  <c r="AG101"/>
  <c r="M103"/>
  <c r="AF102"/>
  <c r="O102"/>
  <c r="P102"/>
  <c r="AG102" s="1"/>
  <c r="M104"/>
  <c r="AF103"/>
  <c r="O103"/>
  <c r="M105"/>
  <c r="O104"/>
  <c r="P104"/>
  <c r="AF104"/>
  <c r="AG104"/>
  <c r="M106"/>
  <c r="O105"/>
  <c r="P108" s="1"/>
  <c r="AG108" s="1"/>
  <c r="AF105"/>
  <c r="M107"/>
  <c r="O106"/>
  <c r="P106"/>
  <c r="AF106"/>
  <c r="AG106"/>
  <c r="M108"/>
  <c r="O107"/>
  <c r="P112" s="1"/>
  <c r="AG112" s="1"/>
  <c r="AF107"/>
  <c r="M109"/>
  <c r="AF108"/>
  <c r="O108"/>
  <c r="M110"/>
  <c r="O109"/>
  <c r="P109"/>
  <c r="AF109"/>
  <c r="AG109"/>
  <c r="M111"/>
  <c r="AF110"/>
  <c r="O110"/>
  <c r="P110"/>
  <c r="AG110" s="1"/>
  <c r="M112"/>
  <c r="AF111"/>
  <c r="O111"/>
  <c r="M113"/>
  <c r="AF112"/>
  <c r="O112"/>
  <c r="P119" s="1"/>
  <c r="AG119" s="1"/>
  <c r="M114"/>
  <c r="AF113"/>
  <c r="O113"/>
  <c r="P113" s="1"/>
  <c r="AG113" s="1"/>
  <c r="M115"/>
  <c r="O114"/>
  <c r="P120" s="1"/>
  <c r="AG120" s="1"/>
  <c r="AF114"/>
  <c r="M116"/>
  <c r="O115"/>
  <c r="P115"/>
  <c r="AF115"/>
  <c r="AG115"/>
  <c r="M117"/>
  <c r="O116"/>
  <c r="P116" s="1"/>
  <c r="AG116" s="1"/>
  <c r="AF116"/>
  <c r="M118"/>
  <c r="O117"/>
  <c r="P117"/>
  <c r="AF117"/>
  <c r="AG117"/>
  <c r="M119"/>
  <c r="O118"/>
  <c r="P118" s="1"/>
  <c r="AG118" s="1"/>
  <c r="AF118"/>
  <c r="M120"/>
  <c r="AF119"/>
  <c r="O119"/>
  <c r="P126" s="1"/>
  <c r="AG126" s="1"/>
  <c r="M121"/>
  <c r="AF120"/>
  <c r="O120"/>
  <c r="M122"/>
  <c r="AF121"/>
  <c r="O121"/>
  <c r="M123"/>
  <c r="AF122"/>
  <c r="O122"/>
  <c r="M124"/>
  <c r="O123"/>
  <c r="P123"/>
  <c r="AF123"/>
  <c r="AG123"/>
  <c r="M125"/>
  <c r="AF124"/>
  <c r="O124"/>
  <c r="P124"/>
  <c r="AG124" s="1"/>
  <c r="M126"/>
  <c r="AF125"/>
  <c r="O125"/>
  <c r="M127"/>
  <c r="AF126"/>
  <c r="O126"/>
  <c r="P130" s="1"/>
  <c r="AG130" s="1"/>
  <c r="M128"/>
  <c r="O127"/>
  <c r="P127"/>
  <c r="AF127"/>
  <c r="AG127"/>
  <c r="M129"/>
  <c r="AF128"/>
  <c r="O128"/>
  <c r="P128"/>
  <c r="AG128" s="1"/>
  <c r="M130"/>
  <c r="AF129"/>
  <c r="O129"/>
  <c r="M131"/>
  <c r="AF130"/>
  <c r="O130"/>
  <c r="M132"/>
  <c r="O131"/>
  <c r="P131"/>
  <c r="AF131"/>
  <c r="AG131"/>
  <c r="M133"/>
  <c r="AF132"/>
  <c r="O132"/>
  <c r="P132"/>
  <c r="AG132" s="1"/>
  <c r="M134"/>
  <c r="AF133"/>
  <c r="O133"/>
  <c r="M135"/>
  <c r="AF134"/>
  <c r="O134"/>
  <c r="P134" s="1"/>
  <c r="AG134" s="1"/>
  <c r="M136"/>
  <c r="AF135"/>
  <c r="O135"/>
  <c r="M137"/>
  <c r="O136"/>
  <c r="P139" s="1"/>
  <c r="AG139" s="1"/>
  <c r="AF136"/>
  <c r="M138"/>
  <c r="AF137"/>
  <c r="O137"/>
  <c r="P137" s="1"/>
  <c r="AG137" s="1"/>
  <c r="M139"/>
  <c r="AF138"/>
  <c r="O138"/>
  <c r="P138"/>
  <c r="AG138" s="1"/>
  <c r="M140"/>
  <c r="O139"/>
  <c r="P142" s="1"/>
  <c r="AG142" s="1"/>
  <c r="AF139"/>
  <c r="M141"/>
  <c r="O140"/>
  <c r="AF140"/>
  <c r="M142"/>
  <c r="AF141"/>
  <c r="O141"/>
  <c r="P141"/>
  <c r="AG141" s="1"/>
  <c r="M143"/>
  <c r="AF142"/>
  <c r="O142"/>
  <c r="P145" s="1"/>
  <c r="AG145" s="1"/>
  <c r="M144"/>
  <c r="O143"/>
  <c r="P143"/>
  <c r="AF143"/>
  <c r="AG143"/>
  <c r="M145"/>
  <c r="O144"/>
  <c r="P144" s="1"/>
  <c r="AG144" s="1"/>
  <c r="AF144"/>
  <c r="M146"/>
  <c r="AF145"/>
  <c r="O145"/>
  <c r="P149" s="1"/>
  <c r="AG149" s="1"/>
  <c r="M147"/>
  <c r="AF146"/>
  <c r="O146"/>
  <c r="M148"/>
  <c r="O147"/>
  <c r="P147"/>
  <c r="AF147"/>
  <c r="AG147"/>
  <c r="M149"/>
  <c r="O148"/>
  <c r="P148" s="1"/>
  <c r="AG148" s="1"/>
  <c r="AF148"/>
  <c r="M150"/>
  <c r="AF149"/>
  <c r="O149"/>
  <c r="P156" s="1"/>
  <c r="AG156" s="1"/>
  <c r="M151"/>
  <c r="O150"/>
  <c r="P150"/>
  <c r="AF150"/>
  <c r="AG150"/>
  <c r="M152"/>
  <c r="O151"/>
  <c r="P151" s="1"/>
  <c r="AG151" s="1"/>
  <c r="AF151"/>
  <c r="M153"/>
  <c r="O152"/>
  <c r="P152"/>
  <c r="AF152"/>
  <c r="AG152"/>
  <c r="M154"/>
  <c r="O153"/>
  <c r="P153" s="1"/>
  <c r="AG153" s="1"/>
  <c r="AF153"/>
  <c r="M155"/>
  <c r="O154"/>
  <c r="P154"/>
  <c r="AF154"/>
  <c r="M156"/>
  <c r="O155"/>
  <c r="P155"/>
  <c r="AG155" s="1"/>
  <c r="AF155"/>
  <c r="AG154"/>
  <c r="M157"/>
  <c r="O156"/>
  <c r="P165" s="1"/>
  <c r="AG165" s="1"/>
  <c r="AF156"/>
  <c r="M158"/>
  <c r="O157"/>
  <c r="P157"/>
  <c r="AG157" s="1"/>
  <c r="AF157"/>
  <c r="M159"/>
  <c r="AF158"/>
  <c r="O158"/>
  <c r="P158"/>
  <c r="AG158" s="1"/>
  <c r="M160"/>
  <c r="AF159"/>
  <c r="O159"/>
  <c r="P159"/>
  <c r="AG159" s="1"/>
  <c r="M161"/>
  <c r="AF160"/>
  <c r="O160"/>
  <c r="P160"/>
  <c r="AG160" s="1"/>
  <c r="M162"/>
  <c r="AF161"/>
  <c r="O161"/>
  <c r="P161"/>
  <c r="AG161" s="1"/>
  <c r="M163"/>
  <c r="AF162"/>
  <c r="O162"/>
  <c r="P162"/>
  <c r="AG162" s="1"/>
  <c r="M164"/>
  <c r="AF163"/>
  <c r="O163"/>
  <c r="P163"/>
  <c r="AG163" s="1"/>
  <c r="M165"/>
  <c r="O164"/>
  <c r="P170" s="1"/>
  <c r="AG170" s="1"/>
  <c r="AF164"/>
  <c r="M166"/>
  <c r="O165"/>
  <c r="AF165"/>
  <c r="M167"/>
  <c r="O166"/>
  <c r="AF166"/>
  <c r="M168"/>
  <c r="AF167"/>
  <c r="O167"/>
  <c r="P167"/>
  <c r="AG167" s="1"/>
  <c r="M169"/>
  <c r="O168"/>
  <c r="P179" s="1"/>
  <c r="AG179" s="1"/>
  <c r="AF168"/>
  <c r="M170"/>
  <c r="O169"/>
  <c r="AF169"/>
  <c r="M171"/>
  <c r="O170"/>
  <c r="AF170"/>
  <c r="M172"/>
  <c r="AF171"/>
  <c r="O171"/>
  <c r="M173"/>
  <c r="AF172"/>
  <c r="O172"/>
  <c r="M174"/>
  <c r="O173"/>
  <c r="P173"/>
  <c r="AF173"/>
  <c r="AG173"/>
  <c r="M175"/>
  <c r="AF174"/>
  <c r="O174"/>
  <c r="P174"/>
  <c r="AG174" s="1"/>
  <c r="M176"/>
  <c r="O175"/>
  <c r="P175" s="1"/>
  <c r="AG175" s="1"/>
  <c r="AF175"/>
  <c r="M177"/>
  <c r="AF176"/>
  <c r="O176"/>
  <c r="P185" s="1"/>
  <c r="AG185" s="1"/>
  <c r="M178"/>
  <c r="AF177"/>
  <c r="O177"/>
  <c r="P177" s="1"/>
  <c r="AG177" s="1"/>
  <c r="M179"/>
  <c r="AF178"/>
  <c r="O178"/>
  <c r="P178"/>
  <c r="AG178" s="1"/>
  <c r="M180"/>
  <c r="O179"/>
  <c r="P187" s="1"/>
  <c r="AG187" s="1"/>
  <c r="AF179"/>
  <c r="M181"/>
  <c r="O180"/>
  <c r="AF180"/>
  <c r="M182"/>
  <c r="AF181"/>
  <c r="O181"/>
  <c r="P181" s="1"/>
  <c r="AG181" s="1"/>
  <c r="M183"/>
  <c r="AF182"/>
  <c r="O182"/>
  <c r="P182"/>
  <c r="AG182" s="1"/>
  <c r="M184"/>
  <c r="AF183"/>
  <c r="O183"/>
  <c r="M185"/>
  <c r="O184"/>
  <c r="AF184"/>
  <c r="M186"/>
  <c r="O185"/>
  <c r="P189" s="1"/>
  <c r="AG189" s="1"/>
  <c r="AF185"/>
  <c r="M187"/>
  <c r="AF186"/>
  <c r="O186"/>
  <c r="P186"/>
  <c r="AG186" s="1"/>
  <c r="M188"/>
  <c r="O187"/>
  <c r="AF187"/>
  <c r="M189"/>
  <c r="O188"/>
  <c r="AF188"/>
  <c r="M190"/>
  <c r="O189"/>
  <c r="AF189"/>
  <c r="M191"/>
  <c r="AF190"/>
  <c r="O190"/>
  <c r="P190"/>
  <c r="AG190" s="1"/>
  <c r="M192"/>
  <c r="O191"/>
  <c r="AF191"/>
  <c r="M193"/>
  <c r="O192"/>
  <c r="AF192"/>
  <c r="D6" i="6" l="1"/>
  <c r="D10"/>
  <c r="D14"/>
  <c r="D8"/>
  <c r="O8" s="1"/>
  <c r="L24"/>
  <c r="L25" s="1"/>
  <c r="Y3" i="5" s="1"/>
  <c r="H24" i="6"/>
  <c r="H25" s="1"/>
  <c r="U3" i="5" s="1"/>
  <c r="O6" i="6"/>
  <c r="J24"/>
  <c r="J25" s="1"/>
  <c r="W3" i="5" s="1"/>
  <c r="F24" i="6"/>
  <c r="F25" s="1"/>
  <c r="S3" i="5" s="1"/>
  <c r="F29" i="6"/>
  <c r="F30" s="1"/>
  <c r="F36" s="1"/>
  <c r="F37" s="1"/>
  <c r="AG3" i="5" s="1"/>
  <c r="M14" i="6"/>
  <c r="K14"/>
  <c r="I14"/>
  <c r="G14"/>
  <c r="E14"/>
  <c r="M10"/>
  <c r="K10"/>
  <c r="I10"/>
  <c r="G10"/>
  <c r="E10"/>
  <c r="P191" i="4"/>
  <c r="AG191" s="1"/>
  <c r="P188"/>
  <c r="AG188" s="1"/>
  <c r="P184"/>
  <c r="AG184" s="1"/>
  <c r="P180"/>
  <c r="AG180" s="1"/>
  <c r="P176"/>
  <c r="AG176" s="1"/>
  <c r="P171"/>
  <c r="AG171" s="1"/>
  <c r="P169"/>
  <c r="AG169" s="1"/>
  <c r="P168"/>
  <c r="AG168" s="1"/>
  <c r="P166"/>
  <c r="AG166" s="1"/>
  <c r="P164"/>
  <c r="AG164" s="1"/>
  <c r="P146"/>
  <c r="AG146" s="1"/>
  <c r="P140"/>
  <c r="AG140" s="1"/>
  <c r="P133"/>
  <c r="AG133" s="1"/>
  <c r="P129"/>
  <c r="AG129" s="1"/>
  <c r="P125"/>
  <c r="AG125" s="1"/>
  <c r="P122"/>
  <c r="AG122" s="1"/>
  <c r="P121"/>
  <c r="AG121" s="1"/>
  <c r="P111"/>
  <c r="AG111" s="1"/>
  <c r="P105"/>
  <c r="AG105" s="1"/>
  <c r="P103"/>
  <c r="AG103" s="1"/>
  <c r="P100"/>
  <c r="AG100" s="1"/>
  <c r="P99"/>
  <c r="AG99" s="1"/>
  <c r="P84"/>
  <c r="AG84" s="1"/>
  <c r="P83"/>
  <c r="AG83" s="1"/>
  <c r="P81"/>
  <c r="AG81" s="1"/>
  <c r="P77"/>
  <c r="AG77" s="1"/>
  <c r="P76"/>
  <c r="AG76" s="1"/>
  <c r="P69"/>
  <c r="AG69" s="1"/>
  <c r="P65"/>
  <c r="AG65" s="1"/>
  <c r="P64"/>
  <c r="AG64" s="1"/>
  <c r="P61"/>
  <c r="AG61" s="1"/>
  <c r="P60"/>
  <c r="AG60" s="1"/>
  <c r="P12"/>
  <c r="AG12" s="1"/>
  <c r="P192"/>
  <c r="AG192" s="1"/>
  <c r="P136"/>
  <c r="AG136" s="1"/>
  <c r="P38"/>
  <c r="AG38" s="1"/>
  <c r="P36"/>
  <c r="AG36" s="1"/>
  <c r="P29"/>
  <c r="AG29" s="1"/>
  <c r="P183"/>
  <c r="AG183" s="1"/>
  <c r="P135"/>
  <c r="AG135" s="1"/>
  <c r="P114"/>
  <c r="AG114" s="1"/>
  <c r="P172"/>
  <c r="AG172" s="1"/>
  <c r="R14" i="3"/>
  <c r="D29"/>
  <c r="D30" s="1"/>
  <c r="D15"/>
  <c r="R15" s="1"/>
  <c r="D8"/>
  <c r="D12"/>
  <c r="R12" s="1"/>
  <c r="R8"/>
  <c r="O24"/>
  <c r="O25" s="1"/>
  <c r="AB3" i="4" s="1"/>
  <c r="M24" i="3"/>
  <c r="M25" s="1"/>
  <c r="Z3" i="4" s="1"/>
  <c r="K24" i="3"/>
  <c r="K25" s="1"/>
  <c r="X3" i="4" s="1"/>
  <c r="I24" i="3"/>
  <c r="I25" s="1"/>
  <c r="V3" i="4" s="1"/>
  <c r="G24" i="3"/>
  <c r="G25" s="1"/>
  <c r="T3" i="4" s="1"/>
  <c r="R5" i="3"/>
  <c r="R33"/>
  <c r="D6"/>
  <c r="D10"/>
  <c r="R10" s="1"/>
  <c r="O30"/>
  <c r="O36" s="1"/>
  <c r="O37" s="1"/>
  <c r="AS3" i="4" s="1"/>
  <c r="M30" i="3"/>
  <c r="M36" s="1"/>
  <c r="M37" s="1"/>
  <c r="AQ3" i="4" s="1"/>
  <c r="K30" i="3"/>
  <c r="K36" s="1"/>
  <c r="K37" s="1"/>
  <c r="AO3" i="4" s="1"/>
  <c r="I30" i="3"/>
  <c r="I36" s="1"/>
  <c r="I37" s="1"/>
  <c r="AM3" i="4" s="1"/>
  <c r="G30" i="3"/>
  <c r="G36" s="1"/>
  <c r="G37" s="1"/>
  <c r="AK3" i="4" s="1"/>
  <c r="E30" i="3"/>
  <c r="R30" s="1"/>
  <c r="R29"/>
  <c r="P36"/>
  <c r="P37" s="1"/>
  <c r="AT3" i="4" s="1"/>
  <c r="N36" i="3"/>
  <c r="N37" s="1"/>
  <c r="AR3" i="4" s="1"/>
  <c r="L36" i="3"/>
  <c r="L37" s="1"/>
  <c r="AP3" i="4" s="1"/>
  <c r="J36" i="3"/>
  <c r="J37" s="1"/>
  <c r="AN3" i="4" s="1"/>
  <c r="H36" i="3"/>
  <c r="H37" s="1"/>
  <c r="AL3" i="4" s="1"/>
  <c r="F36" i="3"/>
  <c r="F37" s="1"/>
  <c r="AJ3" i="4" s="1"/>
  <c r="E24" i="3"/>
  <c r="O34" i="6"/>
  <c r="H36"/>
  <c r="H37" s="1"/>
  <c r="AI3" i="5" s="1"/>
  <c r="J36" i="6"/>
  <c r="J37" s="1"/>
  <c r="AK3" i="5" s="1"/>
  <c r="R34" i="3"/>
  <c r="D15" i="6" l="1"/>
  <c r="D24" s="1"/>
  <c r="D25" s="1"/>
  <c r="D29"/>
  <c r="D30" s="1"/>
  <c r="O14"/>
  <c r="E15"/>
  <c r="E29"/>
  <c r="I29"/>
  <c r="I15"/>
  <c r="I24" s="1"/>
  <c r="I25" s="1"/>
  <c r="M29"/>
  <c r="M15"/>
  <c r="M24" s="1"/>
  <c r="M25" s="1"/>
  <c r="Z3" i="5" s="1"/>
  <c r="G15" i="6"/>
  <c r="G24" s="1"/>
  <c r="G25" s="1"/>
  <c r="T3" i="5" s="1"/>
  <c r="G29" i="6"/>
  <c r="K29"/>
  <c r="K15"/>
  <c r="K24" s="1"/>
  <c r="K25" s="1"/>
  <c r="X3" i="5" s="1"/>
  <c r="L36" i="6"/>
  <c r="L37" s="1"/>
  <c r="AM3" i="5" s="1"/>
  <c r="O10" i="6"/>
  <c r="E24"/>
  <c r="E25" s="1"/>
  <c r="R3" i="5" s="1"/>
  <c r="D36" i="6"/>
  <c r="D37" s="1"/>
  <c r="AE3" i="5" s="1"/>
  <c r="AE184" s="1"/>
  <c r="Q3"/>
  <c r="R6" i="3"/>
  <c r="D24"/>
  <c r="E25"/>
  <c r="R24"/>
  <c r="E36"/>
  <c r="E37" s="1"/>
  <c r="AI3" i="4" s="1"/>
  <c r="AE177" i="5"/>
  <c r="AE147"/>
  <c r="AE176"/>
  <c r="AE150"/>
  <c r="AE134"/>
  <c r="AE117"/>
  <c r="AE101"/>
  <c r="AE12"/>
  <c r="AE186"/>
  <c r="AE179"/>
  <c r="AE151"/>
  <c r="AE139"/>
  <c r="AE127"/>
  <c r="AE188"/>
  <c r="AE170"/>
  <c r="AE154"/>
  <c r="AE138"/>
  <c r="AE121"/>
  <c r="AE105"/>
  <c r="AE93"/>
  <c r="AE81"/>
  <c r="AE106"/>
  <c r="AE90"/>
  <c r="AE74"/>
  <c r="AE77"/>
  <c r="AE60"/>
  <c r="AE34"/>
  <c r="AE69"/>
  <c r="AE30"/>
  <c r="AE20"/>
  <c r="AE5"/>
  <c r="AE122"/>
  <c r="AE110"/>
  <c r="AE94"/>
  <c r="AE78"/>
  <c r="AE48"/>
  <c r="AE32"/>
  <c r="AE64"/>
  <c r="AE65"/>
  <c r="AE57"/>
  <c r="AE44"/>
  <c r="AE36"/>
  <c r="AE25"/>
  <c r="AE7"/>
  <c r="AE148"/>
  <c r="AE79"/>
  <c r="AE104"/>
  <c r="AE80"/>
  <c r="AE58"/>
  <c r="AE55"/>
  <c r="AE21"/>
  <c r="AE6"/>
  <c r="AE187"/>
  <c r="AE103"/>
  <c r="AE182"/>
  <c r="AE157"/>
  <c r="AE178"/>
  <c r="AE31"/>
  <c r="AE116"/>
  <c r="AE173"/>
  <c r="AE83"/>
  <c r="AE180"/>
  <c r="AE191"/>
  <c r="AE37"/>
  <c r="AE35"/>
  <c r="AE99"/>
  <c r="AE175"/>
  <c r="AE137"/>
  <c r="AE164"/>
  <c r="AE140"/>
  <c r="AE112"/>
  <c r="AE46"/>
  <c r="AE66"/>
  <c r="AE27"/>
  <c r="AE19"/>
  <c r="AE133"/>
  <c r="AE62"/>
  <c r="AE160"/>
  <c r="AE42"/>
  <c r="AE76"/>
  <c r="AE92"/>
  <c r="AE108"/>
  <c r="AE194"/>
  <c r="AE119"/>
  <c r="AE168"/>
  <c r="AE183"/>
  <c r="AE26"/>
  <c r="AE29"/>
  <c r="AE107"/>
  <c r="AE24"/>
  <c r="AE91"/>
  <c r="AE129"/>
  <c r="AE161"/>
  <c r="AE166" l="1"/>
  <c r="AE123"/>
  <c r="AE163"/>
  <c r="AE189"/>
  <c r="V3"/>
  <c r="O25" i="6"/>
  <c r="G30"/>
  <c r="G36" s="1"/>
  <c r="G37" s="1"/>
  <c r="AH3" i="5" s="1"/>
  <c r="E30" i="6"/>
  <c r="O29"/>
  <c r="K30"/>
  <c r="K36"/>
  <c r="K37" s="1"/>
  <c r="AL3" i="5" s="1"/>
  <c r="M30" i="6"/>
  <c r="M36"/>
  <c r="M37" s="1"/>
  <c r="AN3" i="5" s="1"/>
  <c r="I30" i="6"/>
  <c r="I36"/>
  <c r="I37" s="1"/>
  <c r="AJ3" i="5" s="1"/>
  <c r="O24" i="6"/>
  <c r="O15"/>
  <c r="AE145" i="5"/>
  <c r="AE171"/>
  <c r="AE63"/>
  <c r="AE190"/>
  <c r="AE144"/>
  <c r="AE67"/>
  <c r="AE17"/>
  <c r="AE141"/>
  <c r="AE136"/>
  <c r="AE23"/>
  <c r="AE111"/>
  <c r="AE100"/>
  <c r="AE84"/>
  <c r="AE50"/>
  <c r="AE59"/>
  <c r="AE70"/>
  <c r="AE52"/>
  <c r="AE8"/>
  <c r="AE14"/>
  <c r="AE39"/>
  <c r="AE33"/>
  <c r="AE96"/>
  <c r="AE132"/>
  <c r="AE156"/>
  <c r="AE16"/>
  <c r="AE197"/>
  <c r="AE115"/>
  <c r="AE75"/>
  <c r="AE71"/>
  <c r="AE11"/>
  <c r="AE185"/>
  <c r="AE153"/>
  <c r="AE149"/>
  <c r="AE87"/>
  <c r="AE49"/>
  <c r="AE195"/>
  <c r="AE165"/>
  <c r="AE125"/>
  <c r="AE152"/>
  <c r="AE95"/>
  <c r="AE15"/>
  <c r="AE18"/>
  <c r="AE45"/>
  <c r="AE28"/>
  <c r="AE53"/>
  <c r="AE88"/>
  <c r="AE120"/>
  <c r="AE124"/>
  <c r="AE169"/>
  <c r="AE10"/>
  <c r="AE9"/>
  <c r="AE41"/>
  <c r="AE54"/>
  <c r="AE61"/>
  <c r="AE56"/>
  <c r="AE72"/>
  <c r="AE43"/>
  <c r="AE51"/>
  <c r="AE86"/>
  <c r="AE102"/>
  <c r="AE118"/>
  <c r="AE89"/>
  <c r="AE13"/>
  <c r="AE22"/>
  <c r="AE47"/>
  <c r="AE73"/>
  <c r="AE40"/>
  <c r="AE68"/>
  <c r="AE38"/>
  <c r="AE82"/>
  <c r="AE98"/>
  <c r="AE114"/>
  <c r="AE85"/>
  <c r="AE97"/>
  <c r="AE113"/>
  <c r="AE130"/>
  <c r="AE146"/>
  <c r="AE162"/>
  <c r="AE174"/>
  <c r="AE196"/>
  <c r="AE135"/>
  <c r="AE143"/>
  <c r="AE155"/>
  <c r="AE181"/>
  <c r="AE193"/>
  <c r="AE128"/>
  <c r="AE109"/>
  <c r="AE126"/>
  <c r="AE142"/>
  <c r="AE158"/>
  <c r="AE172"/>
  <c r="AE192"/>
  <c r="AE131"/>
  <c r="AE159"/>
  <c r="AE167"/>
  <c r="S165"/>
  <c r="R194"/>
  <c r="U173"/>
  <c r="S144"/>
  <c r="S119"/>
  <c r="W50"/>
  <c r="Z12"/>
  <c r="R12"/>
  <c r="W12"/>
  <c r="Q12"/>
  <c r="W193"/>
  <c r="R193"/>
  <c r="U193"/>
  <c r="S189"/>
  <c r="Y189"/>
  <c r="Q189"/>
  <c r="S186"/>
  <c r="Q186"/>
  <c r="T186"/>
  <c r="R184"/>
  <c r="U184"/>
  <c r="Y184"/>
  <c r="W181"/>
  <c r="R181"/>
  <c r="U181"/>
  <c r="T179"/>
  <c r="R179"/>
  <c r="Q179"/>
  <c r="U177"/>
  <c r="S177"/>
  <c r="V177"/>
  <c r="T167"/>
  <c r="S167"/>
  <c r="Q167"/>
  <c r="U163"/>
  <c r="S163"/>
  <c r="Q163"/>
  <c r="R163"/>
  <c r="S159"/>
  <c r="U159"/>
  <c r="R159"/>
  <c r="Q159"/>
  <c r="Z155"/>
  <c r="Q155"/>
  <c r="T151"/>
  <c r="Q151"/>
  <c r="U147"/>
  <c r="S147"/>
  <c r="Q147"/>
  <c r="R147"/>
  <c r="W143"/>
  <c r="Q143"/>
  <c r="R143"/>
  <c r="T143"/>
  <c r="Z143"/>
  <c r="U139"/>
  <c r="S139"/>
  <c r="R139"/>
  <c r="W139"/>
  <c r="T135"/>
  <c r="Y135"/>
  <c r="Q135"/>
  <c r="Z135"/>
  <c r="U131"/>
  <c r="R131"/>
  <c r="S131"/>
  <c r="T127"/>
  <c r="Q127"/>
  <c r="U123"/>
  <c r="S123"/>
  <c r="R123"/>
  <c r="W123"/>
  <c r="R196"/>
  <c r="U196"/>
  <c r="S196"/>
  <c r="Q196"/>
  <c r="T192"/>
  <c r="R188"/>
  <c r="U188"/>
  <c r="S188"/>
  <c r="Q188"/>
  <c r="X188"/>
  <c r="R176"/>
  <c r="U176"/>
  <c r="S176"/>
  <c r="Q176"/>
  <c r="Z174"/>
  <c r="U174"/>
  <c r="S174"/>
  <c r="Q174"/>
  <c r="X172"/>
  <c r="U172"/>
  <c r="S172"/>
  <c r="Q172"/>
  <c r="W170"/>
  <c r="Q170"/>
  <c r="U170"/>
  <c r="S170"/>
  <c r="V170"/>
  <c r="U166"/>
  <c r="U162"/>
  <c r="S162"/>
  <c r="Q162"/>
  <c r="T158"/>
  <c r="W154"/>
  <c r="T154"/>
  <c r="Z154"/>
  <c r="R154"/>
  <c r="X150"/>
  <c r="U150"/>
  <c r="S150"/>
  <c r="Q150"/>
  <c r="S146"/>
  <c r="T146"/>
  <c r="Q146"/>
  <c r="R142"/>
  <c r="T142"/>
  <c r="Y138"/>
  <c r="S138"/>
  <c r="T138"/>
  <c r="Q138"/>
  <c r="Z134"/>
  <c r="T134"/>
  <c r="S134"/>
  <c r="U130"/>
  <c r="R130"/>
  <c r="Z126"/>
  <c r="U126"/>
  <c r="R126"/>
  <c r="T121"/>
  <c r="X121"/>
  <c r="R121"/>
  <c r="V121"/>
  <c r="U117"/>
  <c r="W117"/>
  <c r="Q117"/>
  <c r="T113"/>
  <c r="Q113"/>
  <c r="V113"/>
  <c r="U109"/>
  <c r="W109"/>
  <c r="Q109"/>
  <c r="S109"/>
  <c r="T105"/>
  <c r="X105"/>
  <c r="R105"/>
  <c r="V105"/>
  <c r="U101"/>
  <c r="S101"/>
  <c r="R101"/>
  <c r="X101"/>
  <c r="T97"/>
  <c r="X97"/>
  <c r="R97"/>
  <c r="V97"/>
  <c r="U93"/>
  <c r="S93"/>
  <c r="R93"/>
  <c r="X93"/>
  <c r="T89"/>
  <c r="X89"/>
  <c r="R89"/>
  <c r="V89"/>
  <c r="U85"/>
  <c r="S85"/>
  <c r="R85"/>
  <c r="X152"/>
  <c r="U111"/>
  <c r="Y108"/>
  <c r="Y92"/>
  <c r="V12"/>
  <c r="S12"/>
  <c r="U12"/>
  <c r="Q193"/>
  <c r="T189"/>
  <c r="R189"/>
  <c r="U189"/>
  <c r="R186"/>
  <c r="U186"/>
  <c r="Z184"/>
  <c r="S184"/>
  <c r="T184"/>
  <c r="Q181"/>
  <c r="U179"/>
  <c r="W179"/>
  <c r="T177"/>
  <c r="Y177"/>
  <c r="U167"/>
  <c r="R167"/>
  <c r="T163"/>
  <c r="T159"/>
  <c r="T155"/>
  <c r="R151"/>
  <c r="S151"/>
  <c r="X143"/>
  <c r="S143"/>
  <c r="Y143"/>
  <c r="T139"/>
  <c r="Y139"/>
  <c r="U135"/>
  <c r="W135"/>
  <c r="T131"/>
  <c r="Q131"/>
  <c r="U127"/>
  <c r="R127"/>
  <c r="T123"/>
  <c r="V196"/>
  <c r="S192"/>
  <c r="V188"/>
  <c r="R174"/>
  <c r="T172"/>
  <c r="R172"/>
  <c r="T170"/>
  <c r="S166"/>
  <c r="T166"/>
  <c r="R162"/>
  <c r="T162"/>
  <c r="Z158"/>
  <c r="U158"/>
  <c r="R158"/>
  <c r="U154"/>
  <c r="Q154"/>
  <c r="T150"/>
  <c r="R150"/>
  <c r="R146"/>
  <c r="S142"/>
  <c r="V138"/>
  <c r="U138"/>
  <c r="Y134"/>
  <c r="Q134"/>
  <c r="U134"/>
  <c r="Q130"/>
  <c r="T130"/>
  <c r="T126"/>
  <c r="S121"/>
  <c r="Q121"/>
  <c r="R117"/>
  <c r="S117"/>
  <c r="R113"/>
  <c r="S113"/>
  <c r="R109"/>
  <c r="Q105"/>
  <c r="Q101"/>
  <c r="Q97"/>
  <c r="Q93"/>
  <c r="Q89"/>
  <c r="T81"/>
  <c r="Q81"/>
  <c r="U122"/>
  <c r="R122"/>
  <c r="V122"/>
  <c r="Z118"/>
  <c r="U118"/>
  <c r="S118"/>
  <c r="Q118"/>
  <c r="X114"/>
  <c r="T114"/>
  <c r="Y110"/>
  <c r="S110"/>
  <c r="W110"/>
  <c r="T110"/>
  <c r="Q110"/>
  <c r="S106"/>
  <c r="T106"/>
  <c r="S102"/>
  <c r="U102"/>
  <c r="R102"/>
  <c r="T98"/>
  <c r="R94"/>
  <c r="U94"/>
  <c r="Q94"/>
  <c r="U90"/>
  <c r="R90"/>
  <c r="S86"/>
  <c r="Q86"/>
  <c r="X86"/>
  <c r="T86"/>
  <c r="Z86"/>
  <c r="S82"/>
  <c r="T82"/>
  <c r="Y78"/>
  <c r="U78"/>
  <c r="R78"/>
  <c r="Y74"/>
  <c r="U74"/>
  <c r="R74"/>
  <c r="R51"/>
  <c r="T51"/>
  <c r="V51"/>
  <c r="T48"/>
  <c r="Y48"/>
  <c r="R43"/>
  <c r="S43"/>
  <c r="U43"/>
  <c r="Q43"/>
  <c r="X38"/>
  <c r="Q38"/>
  <c r="Z38"/>
  <c r="U38"/>
  <c r="Z32"/>
  <c r="R32"/>
  <c r="W32"/>
  <c r="T32"/>
  <c r="Q32"/>
  <c r="U32"/>
  <c r="Z77"/>
  <c r="U77"/>
  <c r="Y77"/>
  <c r="S72"/>
  <c r="Q72"/>
  <c r="T72"/>
  <c r="U68"/>
  <c r="S68"/>
  <c r="Q68"/>
  <c r="W68"/>
  <c r="T64"/>
  <c r="V64"/>
  <c r="R64"/>
  <c r="V60"/>
  <c r="U60"/>
  <c r="R60"/>
  <c r="R56"/>
  <c r="U56"/>
  <c r="S56"/>
  <c r="U40"/>
  <c r="Q40"/>
  <c r="S40"/>
  <c r="W40"/>
  <c r="Q34"/>
  <c r="R34"/>
  <c r="S34"/>
  <c r="T73"/>
  <c r="Y73"/>
  <c r="R69"/>
  <c r="U69"/>
  <c r="S69"/>
  <c r="Q69"/>
  <c r="T65"/>
  <c r="W61"/>
  <c r="R61"/>
  <c r="T61"/>
  <c r="T57"/>
  <c r="S54"/>
  <c r="Q54"/>
  <c r="X54"/>
  <c r="T54"/>
  <c r="Z47"/>
  <c r="U47"/>
  <c r="Q47"/>
  <c r="S47"/>
  <c r="S44"/>
  <c r="Q44"/>
  <c r="X44"/>
  <c r="T44"/>
  <c r="X41"/>
  <c r="U41"/>
  <c r="Q41"/>
  <c r="S36"/>
  <c r="T36"/>
  <c r="R36"/>
  <c r="S30"/>
  <c r="S22"/>
  <c r="T22"/>
  <c r="U22"/>
  <c r="Q22"/>
  <c r="U20"/>
  <c r="S20"/>
  <c r="T20"/>
  <c r="Y17"/>
  <c r="S17"/>
  <c r="S13"/>
  <c r="T13"/>
  <c r="Y13"/>
  <c r="R13"/>
  <c r="X9"/>
  <c r="Q9"/>
  <c r="U9"/>
  <c r="S5"/>
  <c r="T5"/>
  <c r="R5"/>
  <c r="Q25"/>
  <c r="U25"/>
  <c r="R25"/>
  <c r="S10"/>
  <c r="T10"/>
  <c r="U10"/>
  <c r="R7"/>
  <c r="Q7"/>
  <c r="S195"/>
  <c r="W191"/>
  <c r="T185"/>
  <c r="S180"/>
  <c r="R161"/>
  <c r="T149"/>
  <c r="T137"/>
  <c r="T129"/>
  <c r="Q197"/>
  <c r="R190"/>
  <c r="S190"/>
  <c r="T175"/>
  <c r="Z175"/>
  <c r="U164"/>
  <c r="Q156"/>
  <c r="R156"/>
  <c r="S148"/>
  <c r="Q148"/>
  <c r="Q140"/>
  <c r="R140"/>
  <c r="U132"/>
  <c r="R132"/>
  <c r="S124"/>
  <c r="Q124"/>
  <c r="S111"/>
  <c r="Z103"/>
  <c r="R95"/>
  <c r="V83"/>
  <c r="S79"/>
  <c r="U120"/>
  <c r="Q120"/>
  <c r="U112"/>
  <c r="S112"/>
  <c r="T108"/>
  <c r="T104"/>
  <c r="Q104"/>
  <c r="S96"/>
  <c r="T96"/>
  <c r="Q96"/>
  <c r="T92"/>
  <c r="S88"/>
  <c r="T88"/>
  <c r="T84"/>
  <c r="Q80"/>
  <c r="W46"/>
  <c r="U46"/>
  <c r="U33"/>
  <c r="Q33"/>
  <c r="T29"/>
  <c r="Q75"/>
  <c r="U70"/>
  <c r="T66"/>
  <c r="X66"/>
  <c r="S58"/>
  <c r="Z58"/>
  <c r="R58"/>
  <c r="T35"/>
  <c r="Q35"/>
  <c r="R28"/>
  <c r="Q71"/>
  <c r="W67"/>
  <c r="Q63"/>
  <c r="W59"/>
  <c r="U45"/>
  <c r="U37"/>
  <c r="Q37"/>
  <c r="X37"/>
  <c r="T37"/>
  <c r="S31"/>
  <c r="U31"/>
  <c r="R31"/>
  <c r="U21"/>
  <c r="R21"/>
  <c r="U18"/>
  <c r="Q18"/>
  <c r="R14"/>
  <c r="T14"/>
  <c r="Q14"/>
  <c r="S11"/>
  <c r="U11"/>
  <c r="Q11"/>
  <c r="Q6"/>
  <c r="U6"/>
  <c r="V26"/>
  <c r="S26"/>
  <c r="Y26"/>
  <c r="R24"/>
  <c r="S24"/>
  <c r="U19"/>
  <c r="Q19"/>
  <c r="Z15"/>
  <c r="Q8"/>
  <c r="S8"/>
  <c r="S168"/>
  <c r="U160"/>
  <c r="U195"/>
  <c r="U49"/>
  <c r="S52"/>
  <c r="U62"/>
  <c r="S76"/>
  <c r="U100"/>
  <c r="W116"/>
  <c r="X111"/>
  <c r="Q160"/>
  <c r="Y136"/>
  <c r="S193"/>
  <c r="W189"/>
  <c r="S181"/>
  <c r="S179"/>
  <c r="Q177"/>
  <c r="X159"/>
  <c r="U155"/>
  <c r="X151"/>
  <c r="Q139"/>
  <c r="R135"/>
  <c r="S127"/>
  <c r="Q123"/>
  <c r="Q192"/>
  <c r="Z172"/>
  <c r="R166"/>
  <c r="Y166"/>
  <c r="S154"/>
  <c r="Q142"/>
  <c r="R134"/>
  <c r="S126"/>
  <c r="Q126"/>
  <c r="U121"/>
  <c r="T117"/>
  <c r="U113"/>
  <c r="T109"/>
  <c r="U105"/>
  <c r="S105"/>
  <c r="T101"/>
  <c r="U97"/>
  <c r="S97"/>
  <c r="T93"/>
  <c r="U89"/>
  <c r="S89"/>
  <c r="T85"/>
  <c r="Q85"/>
  <c r="Y122"/>
  <c r="T122"/>
  <c r="W122"/>
  <c r="Q114"/>
  <c r="S114"/>
  <c r="V110"/>
  <c r="U110"/>
  <c r="Y106"/>
  <c r="U106"/>
  <c r="Q106"/>
  <c r="T102"/>
  <c r="U98"/>
  <c r="Q98"/>
  <c r="S94"/>
  <c r="T94"/>
  <c r="Y90"/>
  <c r="T90"/>
  <c r="Y86"/>
  <c r="R86"/>
  <c r="Y82"/>
  <c r="U82"/>
  <c r="Q82"/>
  <c r="S74"/>
  <c r="T74"/>
  <c r="U51"/>
  <c r="S48"/>
  <c r="V43"/>
  <c r="T38"/>
  <c r="R38"/>
  <c r="S32"/>
  <c r="R77"/>
  <c r="S77"/>
  <c r="T77"/>
  <c r="U72"/>
  <c r="T68"/>
  <c r="U64"/>
  <c r="Q64"/>
  <c r="W64"/>
  <c r="Q60"/>
  <c r="Z60"/>
  <c r="T56"/>
  <c r="X40"/>
  <c r="U34"/>
  <c r="W34"/>
  <c r="S73"/>
  <c r="V69"/>
  <c r="S65"/>
  <c r="Z61"/>
  <c r="Q61"/>
  <c r="S61"/>
  <c r="R57"/>
  <c r="U57"/>
  <c r="Q57"/>
  <c r="V54"/>
  <c r="R54"/>
  <c r="R47"/>
  <c r="R44"/>
  <c r="T41"/>
  <c r="X36"/>
  <c r="T30"/>
  <c r="U30"/>
  <c r="Y22"/>
  <c r="R22"/>
  <c r="Z20"/>
  <c r="U13"/>
  <c r="T9"/>
  <c r="Z9"/>
  <c r="U5"/>
  <c r="T25"/>
  <c r="X10"/>
  <c r="Q10"/>
  <c r="V7"/>
  <c r="S7"/>
  <c r="T191"/>
  <c r="R180"/>
  <c r="T169"/>
  <c r="V137"/>
  <c r="T190"/>
  <c r="T171"/>
  <c r="R164"/>
  <c r="U156"/>
  <c r="U148"/>
  <c r="U140"/>
  <c r="S132"/>
  <c r="U124"/>
  <c r="S107"/>
  <c r="T99"/>
  <c r="T91"/>
  <c r="T112"/>
  <c r="U104"/>
  <c r="U96"/>
  <c r="U88"/>
  <c r="S80"/>
  <c r="V33"/>
  <c r="U29"/>
  <c r="W75"/>
  <c r="U66"/>
  <c r="Z66"/>
  <c r="U58"/>
  <c r="R35"/>
  <c r="R63"/>
  <c r="S45"/>
  <c r="R45"/>
  <c r="T39"/>
  <c r="S37"/>
  <c r="T31"/>
  <c r="U27"/>
  <c r="V18"/>
  <c r="T11"/>
  <c r="T6"/>
  <c r="U26"/>
  <c r="R15"/>
  <c r="U8"/>
  <c r="R8"/>
  <c r="Q178"/>
  <c r="R52"/>
  <c r="R70"/>
  <c r="S128"/>
  <c r="T182"/>
  <c r="S141"/>
  <c r="R119"/>
  <c r="V59"/>
  <c r="T59"/>
  <c r="V67"/>
  <c r="T67"/>
  <c r="Q67"/>
  <c r="X62"/>
  <c r="S42"/>
  <c r="R42"/>
  <c r="Q50"/>
  <c r="Q76"/>
  <c r="Q84"/>
  <c r="U84"/>
  <c r="R92"/>
  <c r="Z100"/>
  <c r="Q108"/>
  <c r="U108"/>
  <c r="Y116"/>
  <c r="U79"/>
  <c r="Q87"/>
  <c r="Z95"/>
  <c r="Q119"/>
  <c r="U128"/>
  <c r="V136"/>
  <c r="S194"/>
  <c r="R149"/>
  <c r="Q183"/>
  <c r="Z195"/>
  <c r="Z23"/>
  <c r="T103"/>
  <c r="X103"/>
  <c r="V111"/>
  <c r="T119"/>
  <c r="V119"/>
  <c r="V128"/>
  <c r="U136"/>
  <c r="S136"/>
  <c r="Y144"/>
  <c r="S152"/>
  <c r="T152"/>
  <c r="Q152"/>
  <c r="V160"/>
  <c r="U168"/>
  <c r="R173"/>
  <c r="R182"/>
  <c r="V182"/>
  <c r="T194"/>
  <c r="U125"/>
  <c r="R125"/>
  <c r="X125"/>
  <c r="Q133"/>
  <c r="S133"/>
  <c r="T141"/>
  <c r="V141"/>
  <c r="Q149"/>
  <c r="W149"/>
  <c r="T157"/>
  <c r="Y157"/>
  <c r="R165"/>
  <c r="V178"/>
  <c r="T178"/>
  <c r="R178"/>
  <c r="T183"/>
  <c r="V187"/>
  <c r="U187"/>
  <c r="R195"/>
  <c r="U17"/>
  <c r="W17"/>
  <c r="Q17"/>
  <c r="V15"/>
  <c r="T15"/>
  <c r="Q26"/>
  <c r="R26"/>
  <c r="U14"/>
  <c r="S14"/>
  <c r="V14"/>
  <c r="Q21"/>
  <c r="T21"/>
  <c r="X31"/>
  <c r="S39"/>
  <c r="Z49"/>
  <c r="S49"/>
  <c r="Q59"/>
  <c r="R59"/>
  <c r="S67"/>
  <c r="R67"/>
  <c r="Y28"/>
  <c r="U28"/>
  <c r="W52"/>
  <c r="W62"/>
  <c r="S62"/>
  <c r="S70"/>
  <c r="X70"/>
  <c r="Q70"/>
  <c r="Y29"/>
  <c r="V42"/>
  <c r="T42"/>
  <c r="Z42"/>
  <c r="U50"/>
  <c r="W76"/>
  <c r="V84"/>
  <c r="S92"/>
  <c r="R100"/>
  <c r="X100"/>
  <c r="V108"/>
  <c r="S116"/>
  <c r="U116"/>
  <c r="V79"/>
  <c r="S87"/>
  <c r="Y87"/>
  <c r="U87"/>
  <c r="V95"/>
  <c r="U95"/>
  <c r="Q103"/>
  <c r="T111"/>
  <c r="U144"/>
  <c r="R160"/>
  <c r="S160"/>
  <c r="Y173"/>
  <c r="V194"/>
  <c r="V133"/>
  <c r="R133"/>
  <c r="W141"/>
  <c r="U149"/>
  <c r="Q157"/>
  <c r="T165"/>
  <c r="S178"/>
  <c r="U183"/>
  <c r="X183"/>
  <c r="R187"/>
  <c r="T195"/>
  <c r="T23"/>
  <c r="Q112"/>
  <c r="V120"/>
  <c r="R83"/>
  <c r="Z91"/>
  <c r="S91"/>
  <c r="V99"/>
  <c r="Q107"/>
  <c r="Z115"/>
  <c r="S115"/>
  <c r="X124"/>
  <c r="Y132"/>
  <c r="Q132"/>
  <c r="Y140"/>
  <c r="S140"/>
  <c r="V148"/>
  <c r="Z156"/>
  <c r="S156"/>
  <c r="X164"/>
  <c r="Q171"/>
  <c r="R171"/>
  <c r="S175"/>
  <c r="Q175"/>
  <c r="Z190"/>
  <c r="Q190"/>
  <c r="W197"/>
  <c r="U197"/>
  <c r="S197"/>
  <c r="Z129"/>
  <c r="S137"/>
  <c r="Q145"/>
  <c r="R145"/>
  <c r="S153"/>
  <c r="S161"/>
  <c r="R169"/>
  <c r="W169"/>
  <c r="Q180"/>
  <c r="R185"/>
  <c r="R191"/>
  <c r="T19"/>
  <c r="Z19"/>
  <c r="Q24"/>
  <c r="U24"/>
  <c r="Z11"/>
  <c r="T18"/>
  <c r="X27"/>
  <c r="T27"/>
  <c r="R27"/>
  <c r="R37"/>
  <c r="T45"/>
  <c r="Q45"/>
  <c r="Q55"/>
  <c r="R55"/>
  <c r="T63"/>
  <c r="U71"/>
  <c r="U35"/>
  <c r="W35"/>
  <c r="T58"/>
  <c r="X58"/>
  <c r="Q58"/>
  <c r="R66"/>
  <c r="S75"/>
  <c r="R75"/>
  <c r="X33"/>
  <c r="T33"/>
  <c r="R33"/>
  <c r="S46"/>
  <c r="Q53"/>
  <c r="R53"/>
  <c r="X80"/>
  <c r="R80"/>
  <c r="T80"/>
  <c r="R88"/>
  <c r="V88"/>
  <c r="R96"/>
  <c r="S104"/>
  <c r="X104"/>
  <c r="T120"/>
  <c r="Z83"/>
  <c r="R91"/>
  <c r="W91"/>
  <c r="S99"/>
  <c r="U107"/>
  <c r="U115"/>
  <c r="T124"/>
  <c r="T132"/>
  <c r="T140"/>
  <c r="R148"/>
  <c r="T156"/>
  <c r="W164"/>
  <c r="U171"/>
  <c r="U175"/>
  <c r="R129"/>
  <c r="S129"/>
  <c r="X145"/>
  <c r="U153"/>
  <c r="X169"/>
  <c r="U169"/>
  <c r="V180"/>
  <c r="Z185"/>
  <c r="S185"/>
  <c r="Z191"/>
  <c r="S191"/>
  <c r="T16"/>
  <c r="U16"/>
  <c r="Z16"/>
  <c r="R16"/>
  <c r="W16"/>
  <c r="U182"/>
  <c r="Y67"/>
  <c r="Y59"/>
  <c r="T12"/>
  <c r="T193"/>
  <c r="V189"/>
  <c r="Q184"/>
  <c r="T181"/>
  <c r="X179"/>
  <c r="R177"/>
  <c r="X167"/>
  <c r="V159"/>
  <c r="S155"/>
  <c r="R155"/>
  <c r="U151"/>
  <c r="W151"/>
  <c r="T147"/>
  <c r="Z147"/>
  <c r="U143"/>
  <c r="V139"/>
  <c r="S135"/>
  <c r="Y131"/>
  <c r="V123"/>
  <c r="T196"/>
  <c r="R192"/>
  <c r="U192"/>
  <c r="T188"/>
  <c r="T176"/>
  <c r="T174"/>
  <c r="R170"/>
  <c r="Q166"/>
  <c r="Q158"/>
  <c r="S158"/>
  <c r="Y150"/>
  <c r="V146"/>
  <c r="U146"/>
  <c r="V142"/>
  <c r="U142"/>
  <c r="Z138"/>
  <c r="R138"/>
  <c r="X130"/>
  <c r="S130"/>
  <c r="Y121"/>
  <c r="X113"/>
  <c r="Y105"/>
  <c r="Y97"/>
  <c r="Y89"/>
  <c r="Z85"/>
  <c r="U81"/>
  <c r="R81"/>
  <c r="S81"/>
  <c r="S122"/>
  <c r="Q122"/>
  <c r="R118"/>
  <c r="T118"/>
  <c r="Y114"/>
  <c r="U114"/>
  <c r="R114"/>
  <c r="Z110"/>
  <c r="R110"/>
  <c r="R106"/>
  <c r="X102"/>
  <c r="Q102"/>
  <c r="R98"/>
  <c r="S98"/>
  <c r="X94"/>
  <c r="S90"/>
  <c r="Q90"/>
  <c r="U86"/>
  <c r="Z82"/>
  <c r="R82"/>
  <c r="Q78"/>
  <c r="S78"/>
  <c r="T78"/>
  <c r="Q74"/>
  <c r="Z74"/>
  <c r="Q51"/>
  <c r="S51"/>
  <c r="R48"/>
  <c r="U48"/>
  <c r="Q48"/>
  <c r="T43"/>
  <c r="S38"/>
  <c r="Y38"/>
  <c r="Y32"/>
  <c r="Q77"/>
  <c r="W72"/>
  <c r="R72"/>
  <c r="V68"/>
  <c r="R68"/>
  <c r="S64"/>
  <c r="S60"/>
  <c r="T60"/>
  <c r="Q56"/>
  <c r="Y40"/>
  <c r="R40"/>
  <c r="T40"/>
  <c r="T34"/>
  <c r="Z34"/>
  <c r="R73"/>
  <c r="U73"/>
  <c r="Q73"/>
  <c r="Z69"/>
  <c r="T69"/>
  <c r="Y69"/>
  <c r="R65"/>
  <c r="U65"/>
  <c r="Q65"/>
  <c r="X61"/>
  <c r="U61"/>
  <c r="W57"/>
  <c r="S57"/>
  <c r="X57"/>
  <c r="U54"/>
  <c r="T47"/>
  <c r="Y44"/>
  <c r="U44"/>
  <c r="S41"/>
  <c r="R41"/>
  <c r="Q36"/>
  <c r="U36"/>
  <c r="R30"/>
  <c r="Q30"/>
  <c r="Z22"/>
  <c r="R20"/>
  <c r="Q20"/>
  <c r="T17"/>
  <c r="W13"/>
  <c r="Q13"/>
  <c r="V13"/>
  <c r="S9"/>
  <c r="Y9"/>
  <c r="R9"/>
  <c r="W5"/>
  <c r="Q5"/>
  <c r="V5"/>
  <c r="S25"/>
  <c r="Y25"/>
  <c r="U23"/>
  <c r="R10"/>
  <c r="W10"/>
  <c r="U7"/>
  <c r="T7"/>
  <c r="V191"/>
  <c r="T180"/>
  <c r="T161"/>
  <c r="T153"/>
  <c r="T145"/>
  <c r="Q141"/>
  <c r="R197"/>
  <c r="Y175"/>
  <c r="Q164"/>
  <c r="R144"/>
  <c r="W128"/>
  <c r="T115"/>
  <c r="T107"/>
  <c r="V91"/>
  <c r="S120"/>
  <c r="X116"/>
  <c r="R112"/>
  <c r="W100"/>
  <c r="Z88"/>
  <c r="Q88"/>
  <c r="U76"/>
  <c r="T53"/>
  <c r="V53"/>
  <c r="Q46"/>
  <c r="S29"/>
  <c r="R29"/>
  <c r="T75"/>
  <c r="Q66"/>
  <c r="U52"/>
  <c r="S35"/>
  <c r="Z28"/>
  <c r="Q28"/>
  <c r="T71"/>
  <c r="X63"/>
  <c r="T55"/>
  <c r="V55"/>
  <c r="R39"/>
  <c r="U39"/>
  <c r="W37"/>
  <c r="Q27"/>
  <c r="W21"/>
  <c r="W14"/>
  <c r="S6"/>
  <c r="R6"/>
  <c r="T26"/>
  <c r="Z24"/>
  <c r="T24"/>
  <c r="W19"/>
  <c r="T8"/>
  <c r="Y168"/>
  <c r="Q49"/>
  <c r="Q62"/>
  <c r="R76"/>
  <c r="V116"/>
  <c r="T79"/>
  <c r="T95"/>
  <c r="Z182"/>
  <c r="U133"/>
  <c r="Y149"/>
  <c r="Q195"/>
  <c r="R49"/>
  <c r="T49"/>
  <c r="Z59"/>
  <c r="Z52"/>
  <c r="T62"/>
  <c r="Q42"/>
  <c r="S50"/>
  <c r="R50"/>
  <c r="T76"/>
  <c r="R84"/>
  <c r="S84"/>
  <c r="U92"/>
  <c r="T100"/>
  <c r="S100"/>
  <c r="S108"/>
  <c r="R116"/>
  <c r="W79"/>
  <c r="R79"/>
  <c r="W87"/>
  <c r="R87"/>
  <c r="S95"/>
  <c r="R111"/>
  <c r="Q128"/>
  <c r="T144"/>
  <c r="Q182"/>
  <c r="S125"/>
  <c r="R141"/>
  <c r="Q165"/>
  <c r="W183"/>
  <c r="T187"/>
  <c r="W23"/>
  <c r="R23"/>
  <c r="U103"/>
  <c r="Y103"/>
  <c r="S103"/>
  <c r="Q111"/>
  <c r="U119"/>
  <c r="Z119"/>
  <c r="Y128"/>
  <c r="R128"/>
  <c r="W136"/>
  <c r="T136"/>
  <c r="Q136"/>
  <c r="V144"/>
  <c r="U152"/>
  <c r="R152"/>
  <c r="Y160"/>
  <c r="V168"/>
  <c r="T168"/>
  <c r="R168"/>
  <c r="S173"/>
  <c r="Q173"/>
  <c r="S182"/>
  <c r="U194"/>
  <c r="Q194"/>
  <c r="X194"/>
  <c r="T125"/>
  <c r="Y125"/>
  <c r="W133"/>
  <c r="U141"/>
  <c r="Z141"/>
  <c r="S149"/>
  <c r="U157"/>
  <c r="V157"/>
  <c r="U165"/>
  <c r="U178"/>
  <c r="Y183"/>
  <c r="R183"/>
  <c r="S187"/>
  <c r="Z187"/>
  <c r="Q187"/>
  <c r="X195"/>
  <c r="X17"/>
  <c r="Q15"/>
  <c r="U15"/>
  <c r="S15"/>
  <c r="X26"/>
  <c r="Z26"/>
  <c r="S21"/>
  <c r="Y21"/>
  <c r="Q31"/>
  <c r="Q39"/>
  <c r="V49"/>
  <c r="S59"/>
  <c r="U59"/>
  <c r="U67"/>
  <c r="T28"/>
  <c r="S28"/>
  <c r="V28"/>
  <c r="T52"/>
  <c r="X52"/>
  <c r="Q52"/>
  <c r="R62"/>
  <c r="T70"/>
  <c r="Z29"/>
  <c r="Q29"/>
  <c r="W29"/>
  <c r="U42"/>
  <c r="T50"/>
  <c r="Y76"/>
  <c r="Q92"/>
  <c r="X92"/>
  <c r="Q100"/>
  <c r="R108"/>
  <c r="Q116"/>
  <c r="T116"/>
  <c r="Q79"/>
  <c r="Z87"/>
  <c r="T87"/>
  <c r="Q95"/>
  <c r="R103"/>
  <c r="W119"/>
  <c r="T128"/>
  <c r="R136"/>
  <c r="Q144"/>
  <c r="W144"/>
  <c r="T160"/>
  <c r="Q168"/>
  <c r="X168"/>
  <c r="T173"/>
  <c r="W182"/>
  <c r="Q125"/>
  <c r="Y133"/>
  <c r="T133"/>
  <c r="X149"/>
  <c r="R157"/>
  <c r="S157"/>
  <c r="V165"/>
  <c r="Z183"/>
  <c r="S183"/>
  <c r="Y187"/>
  <c r="S23"/>
  <c r="R17"/>
  <c r="Z112"/>
  <c r="U83"/>
  <c r="Q91"/>
  <c r="Q99"/>
  <c r="Q115"/>
  <c r="X132"/>
  <c r="Y148"/>
  <c r="S164"/>
  <c r="S171"/>
  <c r="W175"/>
  <c r="U190"/>
  <c r="Z197"/>
  <c r="Q129"/>
  <c r="Q137"/>
  <c r="W145"/>
  <c r="Q153"/>
  <c r="W161"/>
  <c r="S169"/>
  <c r="Z169"/>
  <c r="Y19"/>
  <c r="Y11"/>
  <c r="S18"/>
  <c r="R18"/>
  <c r="Z27"/>
  <c r="W45"/>
  <c r="S55"/>
  <c r="X55"/>
  <c r="U63"/>
  <c r="R71"/>
  <c r="Y58"/>
  <c r="U75"/>
  <c r="Z33"/>
  <c r="R46"/>
  <c r="U53"/>
  <c r="U80"/>
  <c r="X96"/>
  <c r="T83"/>
  <c r="S83"/>
  <c r="U91"/>
  <c r="U99"/>
  <c r="R115"/>
  <c r="R124"/>
  <c r="V140"/>
  <c r="T148"/>
  <c r="W156"/>
  <c r="V190"/>
  <c r="U129"/>
  <c r="U145"/>
  <c r="V169"/>
  <c r="Q185"/>
  <c r="Q191"/>
  <c r="V16"/>
  <c r="S16"/>
  <c r="Q23"/>
  <c r="R120"/>
  <c r="Y124"/>
  <c r="V132"/>
  <c r="X156"/>
  <c r="W171"/>
  <c r="R175"/>
  <c r="W190"/>
  <c r="T197"/>
  <c r="R137"/>
  <c r="S145"/>
  <c r="Q161"/>
  <c r="Q169"/>
  <c r="U180"/>
  <c r="X191"/>
  <c r="S19"/>
  <c r="R19"/>
  <c r="R11"/>
  <c r="Y18"/>
  <c r="S27"/>
  <c r="Y45"/>
  <c r="U55"/>
  <c r="S63"/>
  <c r="S71"/>
  <c r="V35"/>
  <c r="W58"/>
  <c r="S66"/>
  <c r="S33"/>
  <c r="T46"/>
  <c r="S53"/>
  <c r="V80"/>
  <c r="V96"/>
  <c r="R104"/>
  <c r="Q83"/>
  <c r="X91"/>
  <c r="R99"/>
  <c r="R107"/>
  <c r="W124"/>
  <c r="V156"/>
  <c r="T164"/>
  <c r="X175"/>
  <c r="U137"/>
  <c r="R153"/>
  <c r="U161"/>
  <c r="U185"/>
  <c r="U191"/>
  <c r="X16"/>
  <c r="Q16"/>
  <c r="D25" i="3"/>
  <c r="Q3" i="4" s="1"/>
  <c r="D36" i="3"/>
  <c r="R3" i="4"/>
  <c r="R25" i="3"/>
  <c r="AE200" i="5" l="1"/>
  <c r="AU24" s="1"/>
  <c r="AU17"/>
  <c r="AV17" s="1"/>
  <c r="Y53"/>
  <c r="Y46"/>
  <c r="Y75"/>
  <c r="X12"/>
  <c r="X193"/>
  <c r="X189"/>
  <c r="V184"/>
  <c r="X184"/>
  <c r="X181"/>
  <c r="Y179"/>
  <c r="Z179"/>
  <c r="X177"/>
  <c r="Y167"/>
  <c r="Z167"/>
  <c r="W155"/>
  <c r="Y155"/>
  <c r="Y151"/>
  <c r="Z151"/>
  <c r="Y147"/>
  <c r="V143"/>
  <c r="X139"/>
  <c r="V135"/>
  <c r="Y127"/>
  <c r="Z127"/>
  <c r="X123"/>
  <c r="W196"/>
  <c r="Z192"/>
  <c r="V192"/>
  <c r="W188"/>
  <c r="X176"/>
  <c r="W174"/>
  <c r="V172"/>
  <c r="Y170"/>
  <c r="Z166"/>
  <c r="V166"/>
  <c r="Y162"/>
  <c r="V162"/>
  <c r="X158"/>
  <c r="Y154"/>
  <c r="V150"/>
  <c r="Y146"/>
  <c r="W146"/>
  <c r="Z142"/>
  <c r="W138"/>
  <c r="X134"/>
  <c r="Y130"/>
  <c r="Z130"/>
  <c r="V130"/>
  <c r="X126"/>
  <c r="V126"/>
  <c r="Z121"/>
  <c r="Y117"/>
  <c r="V117"/>
  <c r="Y113"/>
  <c r="Z113"/>
  <c r="Y109"/>
  <c r="Z105"/>
  <c r="W101"/>
  <c r="Z97"/>
  <c r="W93"/>
  <c r="Z89"/>
  <c r="Y104"/>
  <c r="Y96"/>
  <c r="Y88"/>
  <c r="W80"/>
  <c r="Y193"/>
  <c r="Y186"/>
  <c r="Y181"/>
  <c r="V179"/>
  <c r="Z177"/>
  <c r="V163"/>
  <c r="Z159"/>
  <c r="W147"/>
  <c r="Z139"/>
  <c r="X135"/>
  <c r="V131"/>
  <c r="Z123"/>
  <c r="W192"/>
  <c r="X192"/>
  <c r="Y176"/>
  <c r="X174"/>
  <c r="W172"/>
  <c r="Y158"/>
  <c r="V154"/>
  <c r="Z146"/>
  <c r="W142"/>
  <c r="X138"/>
  <c r="V134"/>
  <c r="W126"/>
  <c r="Z109"/>
  <c r="W105"/>
  <c r="V101"/>
  <c r="W97"/>
  <c r="V93"/>
  <c r="W89"/>
  <c r="V85"/>
  <c r="W85"/>
  <c r="Z81"/>
  <c r="X122"/>
  <c r="Z122"/>
  <c r="W118"/>
  <c r="W114"/>
  <c r="V114"/>
  <c r="X106"/>
  <c r="Y102"/>
  <c r="Z102"/>
  <c r="W102"/>
  <c r="X98"/>
  <c r="Y94"/>
  <c r="V94"/>
  <c r="W94"/>
  <c r="X90"/>
  <c r="Z90"/>
  <c r="X82"/>
  <c r="W78"/>
  <c r="Z78"/>
  <c r="V74"/>
  <c r="W74"/>
  <c r="W51"/>
  <c r="Z48"/>
  <c r="V48"/>
  <c r="Y43"/>
  <c r="W38"/>
  <c r="X77"/>
  <c r="V77"/>
  <c r="X72"/>
  <c r="X68"/>
  <c r="Y64"/>
  <c r="Z64"/>
  <c r="Y60"/>
  <c r="W56"/>
  <c r="X56"/>
  <c r="V40"/>
  <c r="X34"/>
  <c r="V34"/>
  <c r="Z73"/>
  <c r="V73"/>
  <c r="W69"/>
  <c r="Z65"/>
  <c r="V65"/>
  <c r="Y61"/>
  <c r="V61"/>
  <c r="Y57"/>
  <c r="Z54"/>
  <c r="X47"/>
  <c r="Z44"/>
  <c r="W41"/>
  <c r="Z41"/>
  <c r="V30"/>
  <c r="Y30"/>
  <c r="V20"/>
  <c r="Z13"/>
  <c r="W9"/>
  <c r="V9"/>
  <c r="Z5"/>
  <c r="W25"/>
  <c r="V10"/>
  <c r="Y7"/>
  <c r="X7"/>
  <c r="V185"/>
  <c r="Y169"/>
  <c r="V161"/>
  <c r="V145"/>
  <c r="Y137"/>
  <c r="V129"/>
  <c r="Z171"/>
  <c r="V107"/>
  <c r="Y99"/>
  <c r="Y91"/>
  <c r="V100"/>
  <c r="Z53"/>
  <c r="V29"/>
  <c r="Z75"/>
  <c r="X28"/>
  <c r="Z71"/>
  <c r="Z55"/>
  <c r="V45"/>
  <c r="Z39"/>
  <c r="Y39"/>
  <c r="V27"/>
  <c r="W18"/>
  <c r="W6"/>
  <c r="V6"/>
  <c r="Y24"/>
  <c r="X15"/>
  <c r="X8"/>
  <c r="W70"/>
  <c r="Y79"/>
  <c r="X95"/>
  <c r="W186"/>
  <c r="W163"/>
  <c r="X147"/>
  <c r="Y196"/>
  <c r="Y188"/>
  <c r="Y172"/>
  <c r="X162"/>
  <c r="X154"/>
  <c r="X146"/>
  <c r="W121"/>
  <c r="Z117"/>
  <c r="W113"/>
  <c r="V109"/>
  <c r="Z101"/>
  <c r="Z93"/>
  <c r="X81"/>
  <c r="X118"/>
  <c r="X110"/>
  <c r="V106"/>
  <c r="Z98"/>
  <c r="W90"/>
  <c r="V86"/>
  <c r="V82"/>
  <c r="Z43"/>
  <c r="V32"/>
  <c r="X32"/>
  <c r="Y72"/>
  <c r="Z68"/>
  <c r="Y56"/>
  <c r="Z40"/>
  <c r="W73"/>
  <c r="X73"/>
  <c r="W65"/>
  <c r="X65"/>
  <c r="W54"/>
  <c r="Y47"/>
  <c r="V44"/>
  <c r="Y41"/>
  <c r="Z36"/>
  <c r="W22"/>
  <c r="X20"/>
  <c r="X13"/>
  <c r="X5"/>
  <c r="Z10"/>
  <c r="Y161"/>
  <c r="Y145"/>
  <c r="Y129"/>
  <c r="V115"/>
  <c r="W83"/>
  <c r="V104"/>
  <c r="V92"/>
  <c r="Z80"/>
  <c r="W53"/>
  <c r="V46"/>
  <c r="W28"/>
  <c r="W55"/>
  <c r="V37"/>
  <c r="Z21"/>
  <c r="Z14"/>
  <c r="Z6"/>
  <c r="V19"/>
  <c r="Z165"/>
  <c r="W84"/>
  <c r="Z133"/>
  <c r="O30" i="6"/>
  <c r="E36"/>
  <c r="W180" i="5"/>
  <c r="X129"/>
  <c r="W140"/>
  <c r="W115"/>
  <c r="Z104"/>
  <c r="Z96"/>
  <c r="X53"/>
  <c r="X75"/>
  <c r="W66"/>
  <c r="X35"/>
  <c r="W11"/>
  <c r="W24"/>
  <c r="X185"/>
  <c r="V153"/>
  <c r="Y190"/>
  <c r="Y164"/>
  <c r="Z148"/>
  <c r="Z132"/>
  <c r="X83"/>
  <c r="X112"/>
  <c r="Y16"/>
  <c r="Z161"/>
  <c r="X171"/>
  <c r="V112"/>
  <c r="W88"/>
  <c r="Y80"/>
  <c r="W33"/>
  <c r="Y66"/>
  <c r="Z35"/>
  <c r="Z37"/>
  <c r="W27"/>
  <c r="V24"/>
  <c r="X180"/>
  <c r="V197"/>
  <c r="V164"/>
  <c r="X140"/>
  <c r="Z124"/>
  <c r="Z107"/>
  <c r="Y120"/>
  <c r="W195"/>
  <c r="Y178"/>
  <c r="W165"/>
  <c r="Y152"/>
  <c r="Y111"/>
  <c r="W103"/>
  <c r="W95"/>
  <c r="X87"/>
  <c r="Z92"/>
  <c r="Z84"/>
  <c r="Z50"/>
  <c r="V50"/>
  <c r="Y42"/>
  <c r="Y70"/>
  <c r="V62"/>
  <c r="X67"/>
  <c r="X59"/>
  <c r="X49"/>
  <c r="W31"/>
  <c r="Z31"/>
  <c r="V21"/>
  <c r="X14"/>
  <c r="W26"/>
  <c r="V17"/>
  <c r="X187"/>
  <c r="Z178"/>
  <c r="W178"/>
  <c r="X157"/>
  <c r="X141"/>
  <c r="Z125"/>
  <c r="W194"/>
  <c r="Z173"/>
  <c r="Z160"/>
  <c r="W152"/>
  <c r="X144"/>
  <c r="X119"/>
  <c r="Y23"/>
  <c r="W160"/>
  <c r="Z136"/>
  <c r="W108"/>
  <c r="V70"/>
  <c r="Z62"/>
  <c r="Z67"/>
  <c r="X173"/>
  <c r="Z8"/>
  <c r="Y15"/>
  <c r="Y6"/>
  <c r="V11"/>
  <c r="X18"/>
  <c r="X21"/>
  <c r="V31"/>
  <c r="Z45"/>
  <c r="V71"/>
  <c r="V58"/>
  <c r="V75"/>
  <c r="X42"/>
  <c r="X50"/>
  <c r="W96"/>
  <c r="W104"/>
  <c r="W112"/>
  <c r="Z99"/>
  <c r="W132"/>
  <c r="Z152"/>
  <c r="Y171"/>
  <c r="X190"/>
  <c r="Z137"/>
  <c r="W185"/>
  <c r="Y10"/>
  <c r="V25"/>
  <c r="W20"/>
  <c r="Y20"/>
  <c r="X22"/>
  <c r="W30"/>
  <c r="W36"/>
  <c r="V41"/>
  <c r="V47"/>
  <c r="W47"/>
  <c r="Y54"/>
  <c r="V56"/>
  <c r="Z56"/>
  <c r="X60"/>
  <c r="X64"/>
  <c r="V72"/>
  <c r="W77"/>
  <c r="V38"/>
  <c r="X43"/>
  <c r="Z51"/>
  <c r="W86"/>
  <c r="Z94"/>
  <c r="W106"/>
  <c r="Z114"/>
  <c r="Y85"/>
  <c r="Y93"/>
  <c r="Y101"/>
  <c r="X109"/>
  <c r="X117"/>
  <c r="Z150"/>
  <c r="X170"/>
  <c r="V174"/>
  <c r="W176"/>
  <c r="Z188"/>
  <c r="Z196"/>
  <c r="X127"/>
  <c r="Z163"/>
  <c r="X186"/>
  <c r="Y55"/>
  <c r="W63"/>
  <c r="Y71"/>
  <c r="V183"/>
  <c r="Y180"/>
  <c r="X161"/>
  <c r="X153"/>
  <c r="X137"/>
  <c r="Z164"/>
  <c r="W148"/>
  <c r="X115"/>
  <c r="X107"/>
  <c r="X99"/>
  <c r="X88"/>
  <c r="X46"/>
  <c r="Y33"/>
  <c r="V66"/>
  <c r="Y35"/>
  <c r="X71"/>
  <c r="Z63"/>
  <c r="Y63"/>
  <c r="X45"/>
  <c r="Y37"/>
  <c r="Y27"/>
  <c r="Z18"/>
  <c r="X11"/>
  <c r="X24"/>
  <c r="Y191"/>
  <c r="Y185"/>
  <c r="Z180"/>
  <c r="W153"/>
  <c r="W137"/>
  <c r="W129"/>
  <c r="Y197"/>
  <c r="V175"/>
  <c r="Y156"/>
  <c r="X148"/>
  <c r="Z140"/>
  <c r="V124"/>
  <c r="W107"/>
  <c r="W99"/>
  <c r="Y83"/>
  <c r="Z120"/>
  <c r="X120"/>
  <c r="Y112"/>
  <c r="V195"/>
  <c r="X165"/>
  <c r="Z149"/>
  <c r="W125"/>
  <c r="Y182"/>
  <c r="V152"/>
  <c r="X136"/>
  <c r="Z111"/>
  <c r="X108"/>
  <c r="Z108"/>
  <c r="X84"/>
  <c r="Z76"/>
  <c r="V76"/>
  <c r="Y50"/>
  <c r="X29"/>
  <c r="Y62"/>
  <c r="Y52"/>
  <c r="V39"/>
  <c r="X39"/>
  <c r="Y31"/>
  <c r="Y195"/>
  <c r="W187"/>
  <c r="Y165"/>
  <c r="Z157"/>
  <c r="Y141"/>
  <c r="V125"/>
  <c r="Y194"/>
  <c r="Z194"/>
  <c r="X182"/>
  <c r="W173"/>
  <c r="Z168"/>
  <c r="W168"/>
  <c r="X160"/>
  <c r="Z144"/>
  <c r="Z128"/>
  <c r="X128"/>
  <c r="Y119"/>
  <c r="W111"/>
  <c r="V103"/>
  <c r="X23"/>
  <c r="X133"/>
  <c r="V173"/>
  <c r="Y95"/>
  <c r="X79"/>
  <c r="Z116"/>
  <c r="W92"/>
  <c r="Z70"/>
  <c r="V52"/>
  <c r="Y49"/>
  <c r="W157"/>
  <c r="Z79"/>
  <c r="W8"/>
  <c r="W15"/>
  <c r="Y14"/>
  <c r="V63"/>
  <c r="W71"/>
  <c r="Z46"/>
  <c r="W120"/>
  <c r="X197"/>
  <c r="Y153"/>
  <c r="Z25"/>
  <c r="Z17"/>
  <c r="Z30"/>
  <c r="W44"/>
  <c r="Y68"/>
  <c r="X48"/>
  <c r="W48"/>
  <c r="X51"/>
  <c r="X74"/>
  <c r="X78"/>
  <c r="Y98"/>
  <c r="V102"/>
  <c r="V118"/>
  <c r="W81"/>
  <c r="W134"/>
  <c r="Y142"/>
  <c r="Z162"/>
  <c r="V176"/>
  <c r="Z131"/>
  <c r="V167"/>
  <c r="V186"/>
  <c r="V87"/>
  <c r="V149"/>
  <c r="V8"/>
  <c r="Y8"/>
  <c r="X19"/>
  <c r="X6"/>
  <c r="W39"/>
  <c r="W49"/>
  <c r="X76"/>
  <c r="Y107"/>
  <c r="Y115"/>
  <c r="V171"/>
  <c r="Z145"/>
  <c r="Z153"/>
  <c r="X178"/>
  <c r="W7"/>
  <c r="Z7"/>
  <c r="V23"/>
  <c r="X25"/>
  <c r="Y5"/>
  <c r="V22"/>
  <c r="X30"/>
  <c r="V36"/>
  <c r="Y36"/>
  <c r="V57"/>
  <c r="Z57"/>
  <c r="Y65"/>
  <c r="X69"/>
  <c r="Y34"/>
  <c r="W60"/>
  <c r="Z72"/>
  <c r="W43"/>
  <c r="Y51"/>
  <c r="V78"/>
  <c r="W82"/>
  <c r="V90"/>
  <c r="V98"/>
  <c r="W98"/>
  <c r="Z106"/>
  <c r="Y118"/>
  <c r="V81"/>
  <c r="Y81"/>
  <c r="X85"/>
  <c r="Y126"/>
  <c r="W150"/>
  <c r="W166"/>
  <c r="Z170"/>
  <c r="Z176"/>
  <c r="Y123"/>
  <c r="W127"/>
  <c r="V147"/>
  <c r="V155"/>
  <c r="X163"/>
  <c r="W167"/>
  <c r="Z181"/>
  <c r="Z193"/>
  <c r="Y84"/>
  <c r="Y100"/>
  <c r="W130"/>
  <c r="X142"/>
  <c r="V158"/>
  <c r="W158"/>
  <c r="W162"/>
  <c r="X166"/>
  <c r="Y174"/>
  <c r="Y192"/>
  <c r="X196"/>
  <c r="V127"/>
  <c r="W131"/>
  <c r="X131"/>
  <c r="V151"/>
  <c r="X155"/>
  <c r="W159"/>
  <c r="Y159"/>
  <c r="Y163"/>
  <c r="W177"/>
  <c r="V181"/>
  <c r="W184"/>
  <c r="Z186"/>
  <c r="Z189"/>
  <c r="V193"/>
  <c r="Y12"/>
  <c r="W42"/>
  <c r="Q200"/>
  <c r="AU6" s="1"/>
  <c r="R200"/>
  <c r="U200"/>
  <c r="X200"/>
  <c r="T200"/>
  <c r="V200"/>
  <c r="S200"/>
  <c r="Q5" i="4"/>
  <c r="Q9"/>
  <c r="Q13"/>
  <c r="Q20"/>
  <c r="Q22"/>
  <c r="Q25"/>
  <c r="Q29"/>
  <c r="Q32"/>
  <c r="Q34"/>
  <c r="Q38"/>
  <c r="Q43"/>
  <c r="Q6"/>
  <c r="Q11"/>
  <c r="Q15"/>
  <c r="Q16"/>
  <c r="Q19"/>
  <c r="Q24"/>
  <c r="Q31"/>
  <c r="Q36"/>
  <c r="Q41"/>
  <c r="Q44"/>
  <c r="Q49"/>
  <c r="Q52"/>
  <c r="Q55"/>
  <c r="Q64"/>
  <c r="Q66"/>
  <c r="Q68"/>
  <c r="Q70"/>
  <c r="Q72"/>
  <c r="Q76"/>
  <c r="Q82"/>
  <c r="Q46"/>
  <c r="Q53"/>
  <c r="Q56"/>
  <c r="Q58"/>
  <c r="Q61"/>
  <c r="Q63"/>
  <c r="Q74"/>
  <c r="Q79"/>
  <c r="Q81"/>
  <c r="Q85"/>
  <c r="Q88"/>
  <c r="Q92"/>
  <c r="Q95"/>
  <c r="Q97"/>
  <c r="Q104"/>
  <c r="Q109"/>
  <c r="Q113"/>
  <c r="Q116"/>
  <c r="Q125"/>
  <c r="Q127"/>
  <c r="Q132"/>
  <c r="Q139"/>
  <c r="Q146"/>
  <c r="Q148"/>
  <c r="Q151"/>
  <c r="Q154"/>
  <c r="Q159"/>
  <c r="Q87"/>
  <c r="Q91"/>
  <c r="Q98"/>
  <c r="Q100"/>
  <c r="Q103"/>
  <c r="Q106"/>
  <c r="Q111"/>
  <c r="Q115"/>
  <c r="Q119"/>
  <c r="Q121"/>
  <c r="Q123"/>
  <c r="Q128"/>
  <c r="Q131"/>
  <c r="Q135"/>
  <c r="Q137"/>
  <c r="Q140"/>
  <c r="Q142"/>
  <c r="Q145"/>
  <c r="Q153"/>
  <c r="Q157"/>
  <c r="Q163"/>
  <c r="Q166"/>
  <c r="Q169"/>
  <c r="Q178"/>
  <c r="Q183"/>
  <c r="Q185"/>
  <c r="Q158"/>
  <c r="Q164"/>
  <c r="Q171"/>
  <c r="Q173"/>
  <c r="Q175"/>
  <c r="Q177"/>
  <c r="Q180"/>
  <c r="Q186"/>
  <c r="Q188"/>
  <c r="Q191"/>
  <c r="Q7"/>
  <c r="Q10"/>
  <c r="Q18"/>
  <c r="Q21"/>
  <c r="Q26"/>
  <c r="Q27"/>
  <c r="Q28"/>
  <c r="Q33"/>
  <c r="Q37"/>
  <c r="Q39"/>
  <c r="Q42"/>
  <c r="Q8"/>
  <c r="Q12"/>
  <c r="Q14"/>
  <c r="Q17"/>
  <c r="Q23"/>
  <c r="Q30"/>
  <c r="Q35"/>
  <c r="Q40"/>
  <c r="Q45"/>
  <c r="Q47"/>
  <c r="Q50"/>
  <c r="Q51"/>
  <c r="Q60"/>
  <c r="Q65"/>
  <c r="Q67"/>
  <c r="Q69"/>
  <c r="Q71"/>
  <c r="Q75"/>
  <c r="Q77"/>
  <c r="Q83"/>
  <c r="Q48"/>
  <c r="Q54"/>
  <c r="Q57"/>
  <c r="Q59"/>
  <c r="Q62"/>
  <c r="Q73"/>
  <c r="Q78"/>
  <c r="Q80"/>
  <c r="Q84"/>
  <c r="Q86"/>
  <c r="Q89"/>
  <c r="Q93"/>
  <c r="Q96"/>
  <c r="Q102"/>
  <c r="Q107"/>
  <c r="Q110"/>
  <c r="Q114"/>
  <c r="Q117"/>
  <c r="Q126"/>
  <c r="Q130"/>
  <c r="Q133"/>
  <c r="Q144"/>
  <c r="Q147"/>
  <c r="Q150"/>
  <c r="Q152"/>
  <c r="Q156"/>
  <c r="Q160"/>
  <c r="Q90"/>
  <c r="Q94"/>
  <c r="Q99"/>
  <c r="Q101"/>
  <c r="Q105"/>
  <c r="Q108"/>
  <c r="Q112"/>
  <c r="Q118"/>
  <c r="Q120"/>
  <c r="Q122"/>
  <c r="Q124"/>
  <c r="Q129"/>
  <c r="Q134"/>
  <c r="Q136"/>
  <c r="Q138"/>
  <c r="Q141"/>
  <c r="Q143"/>
  <c r="Q149"/>
  <c r="Q155"/>
  <c r="Q162"/>
  <c r="Q165"/>
  <c r="Q167"/>
  <c r="Q170"/>
  <c r="Q182"/>
  <c r="Q184"/>
  <c r="Q190"/>
  <c r="Q161"/>
  <c r="Q168"/>
  <c r="Q172"/>
  <c r="Q174"/>
  <c r="Q176"/>
  <c r="Q179"/>
  <c r="Q181"/>
  <c r="Q187"/>
  <c r="Q189"/>
  <c r="Q192"/>
  <c r="D37" i="3"/>
  <c r="R36"/>
  <c r="R5" i="4"/>
  <c r="Y5"/>
  <c r="AA5"/>
  <c r="W6"/>
  <c r="T6"/>
  <c r="V6"/>
  <c r="R8"/>
  <c r="V8"/>
  <c r="Y8"/>
  <c r="AB8"/>
  <c r="U7"/>
  <c r="Z7"/>
  <c r="W7"/>
  <c r="S9"/>
  <c r="V9"/>
  <c r="R9"/>
  <c r="W10"/>
  <c r="U10"/>
  <c r="AA10"/>
  <c r="S11"/>
  <c r="AA11"/>
  <c r="Z11"/>
  <c r="AC12"/>
  <c r="AA12"/>
  <c r="AB12"/>
  <c r="S13"/>
  <c r="T13"/>
  <c r="W13"/>
  <c r="S15"/>
  <c r="U15"/>
  <c r="AA15"/>
  <c r="W14"/>
  <c r="S14"/>
  <c r="U14"/>
  <c r="S16"/>
  <c r="Y16"/>
  <c r="AA16"/>
  <c r="Z17"/>
  <c r="Y17"/>
  <c r="X17"/>
  <c r="AC19"/>
  <c r="AB19"/>
  <c r="Y19"/>
  <c r="AB18"/>
  <c r="Z18"/>
  <c r="S18"/>
  <c r="U18"/>
  <c r="AB20"/>
  <c r="X20"/>
  <c r="S20"/>
  <c r="AA21"/>
  <c r="U21"/>
  <c r="V21"/>
  <c r="Z22"/>
  <c r="AA22"/>
  <c r="T23"/>
  <c r="R23"/>
  <c r="AB23"/>
  <c r="AA23"/>
  <c r="V24"/>
  <c r="T24"/>
  <c r="R24"/>
  <c r="AA26"/>
  <c r="T26"/>
  <c r="AB25"/>
  <c r="AA25"/>
  <c r="U25"/>
  <c r="S27"/>
  <c r="Z27"/>
  <c r="U29"/>
  <c r="W29"/>
  <c r="V28"/>
  <c r="X28"/>
  <c r="AB28"/>
  <c r="Y30"/>
  <c r="T30"/>
  <c r="AC30"/>
  <c r="X31"/>
  <c r="T31"/>
  <c r="S31"/>
  <c r="Y32"/>
  <c r="U32"/>
  <c r="Z32"/>
  <c r="W33"/>
  <c r="T33"/>
  <c r="AB35"/>
  <c r="U35"/>
  <c r="AC35"/>
  <c r="U34"/>
  <c r="T34"/>
  <c r="W34"/>
  <c r="S36"/>
  <c r="U36"/>
  <c r="T36"/>
  <c r="W36"/>
  <c r="S37"/>
  <c r="W37"/>
  <c r="Z38"/>
  <c r="R38"/>
  <c r="AB38"/>
  <c r="V39"/>
  <c r="AC39"/>
  <c r="Z39"/>
  <c r="U40"/>
  <c r="V40"/>
  <c r="X40"/>
  <c r="T40"/>
  <c r="AC43"/>
  <c r="Z43"/>
  <c r="AA42"/>
  <c r="Z42"/>
  <c r="R42"/>
  <c r="S41"/>
  <c r="T41"/>
  <c r="W5"/>
  <c r="AB5"/>
  <c r="T5"/>
  <c r="V5"/>
  <c r="AC6"/>
  <c r="AB6"/>
  <c r="AA6"/>
  <c r="T8"/>
  <c r="X8"/>
  <c r="AC7"/>
  <c r="R7"/>
  <c r="S7"/>
  <c r="AB7"/>
  <c r="X9"/>
  <c r="AB9"/>
  <c r="AA9"/>
  <c r="X10"/>
  <c r="S10"/>
  <c r="T10"/>
  <c r="Y11"/>
  <c r="AB11"/>
  <c r="Y12"/>
  <c r="T12"/>
  <c r="X12"/>
  <c r="AC13"/>
  <c r="X13"/>
  <c r="AB13"/>
  <c r="Z15"/>
  <c r="AC15"/>
  <c r="Y15"/>
  <c r="AB15"/>
  <c r="V14"/>
  <c r="AB14"/>
  <c r="X16"/>
  <c r="AB16"/>
  <c r="W16"/>
  <c r="U17"/>
  <c r="AA17"/>
  <c r="V17"/>
  <c r="AB17"/>
  <c r="S19"/>
  <c r="R19"/>
  <c r="W19"/>
  <c r="R18"/>
  <c r="W18"/>
  <c r="AA18"/>
  <c r="R20"/>
  <c r="V20"/>
  <c r="Z20"/>
  <c r="X21"/>
  <c r="AB21"/>
  <c r="T21"/>
  <c r="V22"/>
  <c r="W22"/>
  <c r="S22"/>
  <c r="Z23"/>
  <c r="U23"/>
  <c r="AC24"/>
  <c r="AA24"/>
  <c r="S24"/>
  <c r="Y26"/>
  <c r="X26"/>
  <c r="V26"/>
  <c r="R26"/>
  <c r="W25"/>
  <c r="Z25"/>
  <c r="Y25"/>
  <c r="U27"/>
  <c r="W27"/>
  <c r="AB27"/>
  <c r="V29"/>
  <c r="R29"/>
  <c r="Y29"/>
  <c r="AC28"/>
  <c r="AA28"/>
  <c r="W28"/>
  <c r="X30"/>
  <c r="S30"/>
  <c r="Z30"/>
  <c r="Y31"/>
  <c r="U31"/>
  <c r="X32"/>
  <c r="S32"/>
  <c r="T32"/>
  <c r="AB33"/>
  <c r="S33"/>
  <c r="R33"/>
  <c r="V35"/>
  <c r="T35"/>
  <c r="X35"/>
  <c r="AA34"/>
  <c r="R34"/>
  <c r="AB34"/>
  <c r="AA36"/>
  <c r="AC36"/>
  <c r="Z36"/>
  <c r="X37"/>
  <c r="AB37"/>
  <c r="Z37"/>
  <c r="V38"/>
  <c r="AC38"/>
  <c r="T38"/>
  <c r="T39"/>
  <c r="U39"/>
  <c r="AB39"/>
  <c r="W39"/>
  <c r="AB40"/>
  <c r="AC40"/>
  <c r="U43"/>
  <c r="AA43"/>
  <c r="Y43"/>
  <c r="AB43"/>
  <c r="U42"/>
  <c r="AB42"/>
  <c r="V42"/>
  <c r="AD41"/>
  <c r="U41"/>
  <c r="V41"/>
  <c r="W45"/>
  <c r="V45"/>
  <c r="U45"/>
  <c r="S44"/>
  <c r="X44"/>
  <c r="S47"/>
  <c r="T47"/>
  <c r="U47"/>
  <c r="Z46"/>
  <c r="U46"/>
  <c r="V46"/>
  <c r="S46"/>
  <c r="AC48"/>
  <c r="S48"/>
  <c r="U48"/>
  <c r="T49"/>
  <c r="X49"/>
  <c r="Y49"/>
  <c r="W49"/>
  <c r="R50"/>
  <c r="AA50"/>
  <c r="S5"/>
  <c r="U5"/>
  <c r="Y6"/>
  <c r="U6"/>
  <c r="R6"/>
  <c r="AA8"/>
  <c r="Z8"/>
  <c r="U8"/>
  <c r="AA7"/>
  <c r="X7"/>
  <c r="AC9"/>
  <c r="Z9"/>
  <c r="U9"/>
  <c r="AB10"/>
  <c r="R10"/>
  <c r="Y10"/>
  <c r="U11"/>
  <c r="R11"/>
  <c r="X11"/>
  <c r="R12"/>
  <c r="S12"/>
  <c r="U12"/>
  <c r="R13"/>
  <c r="Y13"/>
  <c r="X15"/>
  <c r="V15"/>
  <c r="R15"/>
  <c r="Y14"/>
  <c r="AC14"/>
  <c r="Z14"/>
  <c r="R14"/>
  <c r="AC16"/>
  <c r="T16"/>
  <c r="R16"/>
  <c r="T17"/>
  <c r="R17"/>
  <c r="W17"/>
  <c r="T19"/>
  <c r="V19"/>
  <c r="U19"/>
  <c r="T18"/>
  <c r="Y18"/>
  <c r="U20"/>
  <c r="Y20"/>
  <c r="AA20"/>
  <c r="Y21"/>
  <c r="W21"/>
  <c r="AC21"/>
  <c r="R22"/>
  <c r="AC22"/>
  <c r="AB22"/>
  <c r="U22"/>
  <c r="V23"/>
  <c r="S23"/>
  <c r="X23"/>
  <c r="U24"/>
  <c r="AB24"/>
  <c r="W24"/>
  <c r="X24"/>
  <c r="S26"/>
  <c r="AC26"/>
  <c r="Z26"/>
  <c r="AC25"/>
  <c r="R25"/>
  <c r="V25"/>
  <c r="X27"/>
  <c r="R27"/>
  <c r="AA27"/>
  <c r="Y27"/>
  <c r="AB29"/>
  <c r="X29"/>
  <c r="AC29"/>
  <c r="T28"/>
  <c r="U28"/>
  <c r="R28"/>
  <c r="AA30"/>
  <c r="U30"/>
  <c r="AB30"/>
  <c r="AB31"/>
  <c r="V31"/>
  <c r="AC31"/>
  <c r="R31"/>
  <c r="V32"/>
  <c r="AA32"/>
  <c r="R32"/>
  <c r="X33"/>
  <c r="AC33"/>
  <c r="AA33"/>
  <c r="W35"/>
  <c r="Y35"/>
  <c r="Z35"/>
  <c r="S34"/>
  <c r="Z34"/>
  <c r="AC34"/>
  <c r="AB36"/>
  <c r="V36"/>
  <c r="X36"/>
  <c r="R37"/>
  <c r="AA37"/>
  <c r="AC37"/>
  <c r="X38"/>
  <c r="U38"/>
  <c r="W38"/>
  <c r="X39"/>
  <c r="S39"/>
  <c r="Z40"/>
  <c r="AA40"/>
  <c r="W40"/>
  <c r="S43"/>
  <c r="W43"/>
  <c r="V43"/>
  <c r="W42"/>
  <c r="T42"/>
  <c r="W41"/>
  <c r="AC41"/>
  <c r="AZ20"/>
  <c r="BA20" s="1"/>
  <c r="X5"/>
  <c r="Z5"/>
  <c r="AC5"/>
  <c r="Z6"/>
  <c r="X6"/>
  <c r="S6"/>
  <c r="W8"/>
  <c r="AC8"/>
  <c r="S8"/>
  <c r="V7"/>
  <c r="Y7"/>
  <c r="T7"/>
  <c r="T9"/>
  <c r="Y9"/>
  <c r="W9"/>
  <c r="Z10"/>
  <c r="AC10"/>
  <c r="V10"/>
  <c r="AC11"/>
  <c r="V11"/>
  <c r="T11"/>
  <c r="W11"/>
  <c r="V12"/>
  <c r="Z12"/>
  <c r="W12"/>
  <c r="U13"/>
  <c r="V13"/>
  <c r="Z13"/>
  <c r="AA13"/>
  <c r="W15"/>
  <c r="T15"/>
  <c r="T14"/>
  <c r="X14"/>
  <c r="AA14"/>
  <c r="U16"/>
  <c r="Z16"/>
  <c r="V16"/>
  <c r="AC17"/>
  <c r="S17"/>
  <c r="Z19"/>
  <c r="X19"/>
  <c r="AA19"/>
  <c r="X18"/>
  <c r="V18"/>
  <c r="AC18"/>
  <c r="T20"/>
  <c r="W20"/>
  <c r="AC20"/>
  <c r="S21"/>
  <c r="R21"/>
  <c r="Z21"/>
  <c r="Y22"/>
  <c r="T22"/>
  <c r="X22"/>
  <c r="AC23"/>
  <c r="Y23"/>
  <c r="W23"/>
  <c r="Y24"/>
  <c r="Z24"/>
  <c r="W26"/>
  <c r="U26"/>
  <c r="AB26"/>
  <c r="S25"/>
  <c r="T25"/>
  <c r="X25"/>
  <c r="V27"/>
  <c r="T27"/>
  <c r="AC27"/>
  <c r="S29"/>
  <c r="T29"/>
  <c r="AA29"/>
  <c r="Z29"/>
  <c r="Z28"/>
  <c r="S28"/>
  <c r="Y28"/>
  <c r="W30"/>
  <c r="V30"/>
  <c r="R30"/>
  <c r="Z31"/>
  <c r="W31"/>
  <c r="AA31"/>
  <c r="W32"/>
  <c r="AB32"/>
  <c r="AC32"/>
  <c r="Y33"/>
  <c r="Z33"/>
  <c r="U33"/>
  <c r="V33"/>
  <c r="AA35"/>
  <c r="S35"/>
  <c r="R35"/>
  <c r="V34"/>
  <c r="Y34"/>
  <c r="X34"/>
  <c r="Y36"/>
  <c r="R36"/>
  <c r="V37"/>
  <c r="T37"/>
  <c r="U37"/>
  <c r="Y37"/>
  <c r="S38"/>
  <c r="AA38"/>
  <c r="Y38"/>
  <c r="Y39"/>
  <c r="R39"/>
  <c r="AA39"/>
  <c r="Y40"/>
  <c r="S40"/>
  <c r="AD40"/>
  <c r="R40"/>
  <c r="T43"/>
  <c r="X43"/>
  <c r="R43"/>
  <c r="S42"/>
  <c r="Y42"/>
  <c r="X42"/>
  <c r="AC42"/>
  <c r="R41"/>
  <c r="AA41"/>
  <c r="X41"/>
  <c r="R45"/>
  <c r="X45"/>
  <c r="T44"/>
  <c r="Z44"/>
  <c r="W44"/>
  <c r="V44"/>
  <c r="AC47"/>
  <c r="W47"/>
  <c r="AB46"/>
  <c r="W46"/>
  <c r="Y46"/>
  <c r="V48"/>
  <c r="Y48"/>
  <c r="Z48"/>
  <c r="R48"/>
  <c r="AA49"/>
  <c r="AB49"/>
  <c r="V50"/>
  <c r="AB50"/>
  <c r="S50"/>
  <c r="W50"/>
  <c r="AC52"/>
  <c r="AA52"/>
  <c r="AB52"/>
  <c r="AB51"/>
  <c r="W51"/>
  <c r="Z51"/>
  <c r="AC53"/>
  <c r="T53"/>
  <c r="U53"/>
  <c r="AB54"/>
  <c r="T54"/>
  <c r="Y54"/>
  <c r="U55"/>
  <c r="AC55"/>
  <c r="X56"/>
  <c r="Y56"/>
  <c r="W56"/>
  <c r="S57"/>
  <c r="Z57"/>
  <c r="AC57"/>
  <c r="AB57"/>
  <c r="Y58"/>
  <c r="AB58"/>
  <c r="T58"/>
  <c r="AC59"/>
  <c r="S59"/>
  <c r="Y59"/>
  <c r="AB60"/>
  <c r="AC60"/>
  <c r="Y61"/>
  <c r="W61"/>
  <c r="AB61"/>
  <c r="Z62"/>
  <c r="T62"/>
  <c r="S62"/>
  <c r="X62"/>
  <c r="AA63"/>
  <c r="T63"/>
  <c r="Z63"/>
  <c r="V64"/>
  <c r="U64"/>
  <c r="R64"/>
  <c r="Y65"/>
  <c r="S65"/>
  <c r="Z66"/>
  <c r="U66"/>
  <c r="AC66"/>
  <c r="Z67"/>
  <c r="Y67"/>
  <c r="AA67"/>
  <c r="W68"/>
  <c r="V68"/>
  <c r="V69"/>
  <c r="X69"/>
  <c r="Y69"/>
  <c r="X70"/>
  <c r="S70"/>
  <c r="T70"/>
  <c r="R71"/>
  <c r="Z71"/>
  <c r="Z72"/>
  <c r="AB72"/>
  <c r="Y72"/>
  <c r="AC73"/>
  <c r="AB73"/>
  <c r="V73"/>
  <c r="Z74"/>
  <c r="U74"/>
  <c r="T74"/>
  <c r="T75"/>
  <c r="V75"/>
  <c r="AB75"/>
  <c r="S75"/>
  <c r="U76"/>
  <c r="V76"/>
  <c r="Z76"/>
  <c r="S77"/>
  <c r="X77"/>
  <c r="AC77"/>
  <c r="W78"/>
  <c r="Z78"/>
  <c r="AB78"/>
  <c r="V79"/>
  <c r="Y79"/>
  <c r="S79"/>
  <c r="S80"/>
  <c r="W80"/>
  <c r="T80"/>
  <c r="AB80"/>
  <c r="R81"/>
  <c r="T81"/>
  <c r="S81"/>
  <c r="U82"/>
  <c r="AA82"/>
  <c r="AB82"/>
  <c r="U83"/>
  <c r="Z41"/>
  <c r="S45"/>
  <c r="Z45"/>
  <c r="T45"/>
  <c r="Y45"/>
  <c r="AB44"/>
  <c r="Y44"/>
  <c r="U44"/>
  <c r="R47"/>
  <c r="X47"/>
  <c r="AA47"/>
  <c r="R46"/>
  <c r="AC46"/>
  <c r="X46"/>
  <c r="X48"/>
  <c r="T48"/>
  <c r="R49"/>
  <c r="Z49"/>
  <c r="U49"/>
  <c r="AC50"/>
  <c r="Y50"/>
  <c r="X50"/>
  <c r="W52"/>
  <c r="T52"/>
  <c r="V52"/>
  <c r="X52"/>
  <c r="S51"/>
  <c r="AA51"/>
  <c r="AC51"/>
  <c r="V53"/>
  <c r="R53"/>
  <c r="AA53"/>
  <c r="V54"/>
  <c r="AC54"/>
  <c r="R54"/>
  <c r="AA55"/>
  <c r="V55"/>
  <c r="Z55"/>
  <c r="R56"/>
  <c r="U56"/>
  <c r="AA56"/>
  <c r="Z56"/>
  <c r="W57"/>
  <c r="X57"/>
  <c r="X58"/>
  <c r="W58"/>
  <c r="S58"/>
  <c r="R59"/>
  <c r="V59"/>
  <c r="T59"/>
  <c r="X60"/>
  <c r="AA60"/>
  <c r="S60"/>
  <c r="W60"/>
  <c r="X61"/>
  <c r="AA61"/>
  <c r="Y62"/>
  <c r="AB62"/>
  <c r="V63"/>
  <c r="U63"/>
  <c r="AB63"/>
  <c r="S64"/>
  <c r="AA64"/>
  <c r="W64"/>
  <c r="AA65"/>
  <c r="W65"/>
  <c r="U65"/>
  <c r="X66"/>
  <c r="AB66"/>
  <c r="Y66"/>
  <c r="T67"/>
  <c r="X67"/>
  <c r="S67"/>
  <c r="T68"/>
  <c r="Z68"/>
  <c r="AC68"/>
  <c r="Y68"/>
  <c r="T69"/>
  <c r="AB69"/>
  <c r="AC69"/>
  <c r="AA70"/>
  <c r="Z70"/>
  <c r="R70"/>
  <c r="U70"/>
  <c r="T71"/>
  <c r="U71"/>
  <c r="W71"/>
  <c r="W72"/>
  <c r="S72"/>
  <c r="AA72"/>
  <c r="V72"/>
  <c r="X73"/>
  <c r="T73"/>
  <c r="AA73"/>
  <c r="AB74"/>
  <c r="S74"/>
  <c r="AA74"/>
  <c r="Y75"/>
  <c r="AA75"/>
  <c r="Z75"/>
  <c r="Y76"/>
  <c r="AC76"/>
  <c r="AB76"/>
  <c r="Z77"/>
  <c r="W77"/>
  <c r="AB77"/>
  <c r="V77"/>
  <c r="T78"/>
  <c r="R78"/>
  <c r="AA78"/>
  <c r="AA79"/>
  <c r="R79"/>
  <c r="X79"/>
  <c r="Y80"/>
  <c r="AC80"/>
  <c r="Z80"/>
  <c r="V81"/>
  <c r="Z81"/>
  <c r="AB81"/>
  <c r="AC82"/>
  <c r="T82"/>
  <c r="S82"/>
  <c r="AC83"/>
  <c r="R83"/>
  <c r="T83"/>
  <c r="W83"/>
  <c r="Y84"/>
  <c r="AB84"/>
  <c r="R84"/>
  <c r="Y85"/>
  <c r="X85"/>
  <c r="U86"/>
  <c r="AC86"/>
  <c r="AC87"/>
  <c r="U87"/>
  <c r="V87"/>
  <c r="S87"/>
  <c r="V88"/>
  <c r="X88"/>
  <c r="Z89"/>
  <c r="AB89"/>
  <c r="R89"/>
  <c r="T90"/>
  <c r="W90"/>
  <c r="X90"/>
  <c r="AC90"/>
  <c r="AB91"/>
  <c r="U91"/>
  <c r="S91"/>
  <c r="AA92"/>
  <c r="R92"/>
  <c r="V92"/>
  <c r="T93"/>
  <c r="Y93"/>
  <c r="U94"/>
  <c r="AC94"/>
  <c r="R94"/>
  <c r="S95"/>
  <c r="R95"/>
  <c r="R52"/>
  <c r="U52"/>
  <c r="Y51"/>
  <c r="R51"/>
  <c r="Y53"/>
  <c r="X53"/>
  <c r="S53"/>
  <c r="U54"/>
  <c r="X54"/>
  <c r="AA54"/>
  <c r="W55"/>
  <c r="AB55"/>
  <c r="X55"/>
  <c r="Y55"/>
  <c r="S56"/>
  <c r="AC56"/>
  <c r="V56"/>
  <c r="AA57"/>
  <c r="R57"/>
  <c r="V57"/>
  <c r="AA58"/>
  <c r="R58"/>
  <c r="AC58"/>
  <c r="V58"/>
  <c r="W59"/>
  <c r="AA59"/>
  <c r="X59"/>
  <c r="R60"/>
  <c r="T60"/>
  <c r="Y60"/>
  <c r="R61"/>
  <c r="U61"/>
  <c r="V61"/>
  <c r="W62"/>
  <c r="V62"/>
  <c r="AA62"/>
  <c r="X63"/>
  <c r="R63"/>
  <c r="Y63"/>
  <c r="AB64"/>
  <c r="Z64"/>
  <c r="V65"/>
  <c r="X65"/>
  <c r="AB65"/>
  <c r="R65"/>
  <c r="V66"/>
  <c r="W66"/>
  <c r="T66"/>
  <c r="R67"/>
  <c r="U67"/>
  <c r="AB67"/>
  <c r="S68"/>
  <c r="AB68"/>
  <c r="X68"/>
  <c r="W69"/>
  <c r="U69"/>
  <c r="W70"/>
  <c r="V70"/>
  <c r="AB71"/>
  <c r="V71"/>
  <c r="AA71"/>
  <c r="R72"/>
  <c r="U72"/>
  <c r="R73"/>
  <c r="S73"/>
  <c r="Y73"/>
  <c r="R74"/>
  <c r="W74"/>
  <c r="V74"/>
  <c r="X75"/>
  <c r="U75"/>
  <c r="S76"/>
  <c r="R76"/>
  <c r="U77"/>
  <c r="R77"/>
  <c r="Y78"/>
  <c r="AC78"/>
  <c r="S78"/>
  <c r="V78"/>
  <c r="U79"/>
  <c r="W79"/>
  <c r="AC79"/>
  <c r="V80"/>
  <c r="R80"/>
  <c r="AA80"/>
  <c r="X81"/>
  <c r="W81"/>
  <c r="AC81"/>
  <c r="R82"/>
  <c r="X82"/>
  <c r="Y83"/>
  <c r="X83"/>
  <c r="Y41"/>
  <c r="AB41"/>
  <c r="AA45"/>
  <c r="AB45"/>
  <c r="AC45"/>
  <c r="AC44"/>
  <c r="R44"/>
  <c r="AA44"/>
  <c r="V47"/>
  <c r="Z47"/>
  <c r="AB47"/>
  <c r="Y47"/>
  <c r="T46"/>
  <c r="AA46"/>
  <c r="AA48"/>
  <c r="AB48"/>
  <c r="W48"/>
  <c r="S49"/>
  <c r="AC49"/>
  <c r="V49"/>
  <c r="U50"/>
  <c r="T50"/>
  <c r="Z50"/>
  <c r="Y52"/>
  <c r="S52"/>
  <c r="Z52"/>
  <c r="U51"/>
  <c r="T51"/>
  <c r="X51"/>
  <c r="V51"/>
  <c r="W53"/>
  <c r="AB53"/>
  <c r="Z53"/>
  <c r="Z54"/>
  <c r="W54"/>
  <c r="S54"/>
  <c r="S55"/>
  <c r="R55"/>
  <c r="T55"/>
  <c r="AB56"/>
  <c r="T56"/>
  <c r="U57"/>
  <c r="T57"/>
  <c r="Y57"/>
  <c r="U58"/>
  <c r="Z58"/>
  <c r="U59"/>
  <c r="Z59"/>
  <c r="AB59"/>
  <c r="V60"/>
  <c r="Z60"/>
  <c r="U60"/>
  <c r="T61"/>
  <c r="Z61"/>
  <c r="S61"/>
  <c r="AC61"/>
  <c r="R62"/>
  <c r="U62"/>
  <c r="AC62"/>
  <c r="AC63"/>
  <c r="S63"/>
  <c r="W63"/>
  <c r="X64"/>
  <c r="T64"/>
  <c r="Y64"/>
  <c r="AC64"/>
  <c r="Z65"/>
  <c r="T65"/>
  <c r="AC65"/>
  <c r="R66"/>
  <c r="AA66"/>
  <c r="S66"/>
  <c r="V67"/>
  <c r="AC67"/>
  <c r="W67"/>
  <c r="R68"/>
  <c r="U68"/>
  <c r="AA68"/>
  <c r="R69"/>
  <c r="Z69"/>
  <c r="S69"/>
  <c r="AA69"/>
  <c r="AC70"/>
  <c r="Y70"/>
  <c r="AB70"/>
  <c r="Y71"/>
  <c r="AC71"/>
  <c r="S71"/>
  <c r="X71"/>
  <c r="X72"/>
  <c r="AC72"/>
  <c r="T72"/>
  <c r="Z73"/>
  <c r="U73"/>
  <c r="W73"/>
  <c r="Y74"/>
  <c r="X74"/>
  <c r="AC74"/>
  <c r="R75"/>
  <c r="W75"/>
  <c r="AC75"/>
  <c r="W76"/>
  <c r="X76"/>
  <c r="T76"/>
  <c r="AA76"/>
  <c r="AA77"/>
  <c r="T77"/>
  <c r="Y77"/>
  <c r="U78"/>
  <c r="X78"/>
  <c r="T79"/>
  <c r="Z79"/>
  <c r="AB79"/>
  <c r="X80"/>
  <c r="U80"/>
  <c r="AA81"/>
  <c r="U81"/>
  <c r="Y81"/>
  <c r="W82"/>
  <c r="Y82"/>
  <c r="Z82"/>
  <c r="V82"/>
  <c r="AB83"/>
  <c r="Z83"/>
  <c r="AA83"/>
  <c r="T84"/>
  <c r="S84"/>
  <c r="AB85"/>
  <c r="W85"/>
  <c r="S85"/>
  <c r="T86"/>
  <c r="X86"/>
  <c r="AA86"/>
  <c r="V86"/>
  <c r="X87"/>
  <c r="AB87"/>
  <c r="R87"/>
  <c r="S88"/>
  <c r="R88"/>
  <c r="U88"/>
  <c r="S89"/>
  <c r="T89"/>
  <c r="Y89"/>
  <c r="AA90"/>
  <c r="S90"/>
  <c r="V90"/>
  <c r="Y91"/>
  <c r="R91"/>
  <c r="V91"/>
  <c r="AA91"/>
  <c r="Z92"/>
  <c r="W92"/>
  <c r="S92"/>
  <c r="R93"/>
  <c r="U93"/>
  <c r="Z93"/>
  <c r="Y94"/>
  <c r="W94"/>
  <c r="T94"/>
  <c r="V95"/>
  <c r="X95"/>
  <c r="AC95"/>
  <c r="S96"/>
  <c r="Y96"/>
  <c r="T96"/>
  <c r="T97"/>
  <c r="Z97"/>
  <c r="U98"/>
  <c r="V98"/>
  <c r="W98"/>
  <c r="AB99"/>
  <c r="AA99"/>
  <c r="X99"/>
  <c r="V100"/>
  <c r="AC100"/>
  <c r="AA100"/>
  <c r="V101"/>
  <c r="W101"/>
  <c r="U101"/>
  <c r="W102"/>
  <c r="T102"/>
  <c r="S102"/>
  <c r="AB103"/>
  <c r="V103"/>
  <c r="T103"/>
  <c r="AB104"/>
  <c r="R104"/>
  <c r="Z104"/>
  <c r="AA104"/>
  <c r="X105"/>
  <c r="U105"/>
  <c r="AC105"/>
  <c r="R106"/>
  <c r="U106"/>
  <c r="AB106"/>
  <c r="AC107"/>
  <c r="R107"/>
  <c r="Z107"/>
  <c r="S108"/>
  <c r="U108"/>
  <c r="AC108"/>
  <c r="Y108"/>
  <c r="AA109"/>
  <c r="AC109"/>
  <c r="V109"/>
  <c r="U110"/>
  <c r="W110"/>
  <c r="T110"/>
  <c r="R110"/>
  <c r="AA111"/>
  <c r="X111"/>
  <c r="AC111"/>
  <c r="U112"/>
  <c r="W112"/>
  <c r="Y112"/>
  <c r="T113"/>
  <c r="AA113"/>
  <c r="W113"/>
  <c r="S113"/>
  <c r="Y114"/>
  <c r="T114"/>
  <c r="W114"/>
  <c r="V115"/>
  <c r="AB115"/>
  <c r="S115"/>
  <c r="T116"/>
  <c r="Z116"/>
  <c r="T117"/>
  <c r="R117"/>
  <c r="S117"/>
  <c r="V118"/>
  <c r="R118"/>
  <c r="AB118"/>
  <c r="T119"/>
  <c r="U119"/>
  <c r="AC119"/>
  <c r="X119"/>
  <c r="T120"/>
  <c r="AB120"/>
  <c r="U120"/>
  <c r="AB121"/>
  <c r="AC121"/>
  <c r="V121"/>
  <c r="S122"/>
  <c r="X122"/>
  <c r="W122"/>
  <c r="AC122"/>
  <c r="S123"/>
  <c r="AB123"/>
  <c r="R123"/>
  <c r="X124"/>
  <c r="Y124"/>
  <c r="U124"/>
  <c r="R125"/>
  <c r="U125"/>
  <c r="Y125"/>
  <c r="AB125"/>
  <c r="W126"/>
  <c r="Z126"/>
  <c r="S126"/>
  <c r="AC127"/>
  <c r="X127"/>
  <c r="Z127"/>
  <c r="V127"/>
  <c r="AB128"/>
  <c r="V128"/>
  <c r="U128"/>
  <c r="S129"/>
  <c r="Z129"/>
  <c r="AB129"/>
  <c r="V130"/>
  <c r="AB130"/>
  <c r="W130"/>
  <c r="S131"/>
  <c r="V131"/>
  <c r="W131"/>
  <c r="U132"/>
  <c r="AB132"/>
  <c r="X133"/>
  <c r="V133"/>
  <c r="Z133"/>
  <c r="Y133"/>
  <c r="V134"/>
  <c r="AB134"/>
  <c r="W134"/>
  <c r="Y135"/>
  <c r="V135"/>
  <c r="T135"/>
  <c r="S135"/>
  <c r="W136"/>
  <c r="T136"/>
  <c r="X136"/>
  <c r="AA137"/>
  <c r="Z137"/>
  <c r="W137"/>
  <c r="X138"/>
  <c r="U138"/>
  <c r="Z138"/>
  <c r="R138"/>
  <c r="R139"/>
  <c r="AA139"/>
  <c r="AC139"/>
  <c r="Z140"/>
  <c r="U140"/>
  <c r="Y140"/>
  <c r="T141"/>
  <c r="S141"/>
  <c r="W141"/>
  <c r="AB141"/>
  <c r="AB142"/>
  <c r="T142"/>
  <c r="S142"/>
  <c r="X143"/>
  <c r="Y143"/>
  <c r="Z143"/>
  <c r="V144"/>
  <c r="S144"/>
  <c r="V145"/>
  <c r="R145"/>
  <c r="Y145"/>
  <c r="S146"/>
  <c r="X146"/>
  <c r="V146"/>
  <c r="AB147"/>
  <c r="U147"/>
  <c r="AA147"/>
  <c r="U148"/>
  <c r="R148"/>
  <c r="S149"/>
  <c r="AA149"/>
  <c r="R149"/>
  <c r="AA150"/>
  <c r="W150"/>
  <c r="S150"/>
  <c r="V151"/>
  <c r="AA151"/>
  <c r="X152"/>
  <c r="Z152"/>
  <c r="W152"/>
  <c r="U153"/>
  <c r="X153"/>
  <c r="T153"/>
  <c r="AA154"/>
  <c r="X154"/>
  <c r="AA155"/>
  <c r="Z155"/>
  <c r="T155"/>
  <c r="V156"/>
  <c r="Y156"/>
  <c r="T156"/>
  <c r="Y157"/>
  <c r="U157"/>
  <c r="T157"/>
  <c r="W158"/>
  <c r="T158"/>
  <c r="AC158"/>
  <c r="AA159"/>
  <c r="U159"/>
  <c r="V159"/>
  <c r="U160"/>
  <c r="AB160"/>
  <c r="Z161"/>
  <c r="T161"/>
  <c r="V83"/>
  <c r="Z84"/>
  <c r="AC84"/>
  <c r="AA84"/>
  <c r="U85"/>
  <c r="R85"/>
  <c r="V85"/>
  <c r="Z85"/>
  <c r="Y86"/>
  <c r="AB86"/>
  <c r="W86"/>
  <c r="AA87"/>
  <c r="Y87"/>
  <c r="W87"/>
  <c r="AA88"/>
  <c r="Z88"/>
  <c r="T88"/>
  <c r="X89"/>
  <c r="AA89"/>
  <c r="AC89"/>
  <c r="Y90"/>
  <c r="AB90"/>
  <c r="T91"/>
  <c r="X91"/>
  <c r="AC91"/>
  <c r="U92"/>
  <c r="Y92"/>
  <c r="T92"/>
  <c r="AB93"/>
  <c r="X93"/>
  <c r="S93"/>
  <c r="AA93"/>
  <c r="V94"/>
  <c r="Z94"/>
  <c r="AA94"/>
  <c r="Z95"/>
  <c r="T95"/>
  <c r="AB95"/>
  <c r="Z96"/>
  <c r="W96"/>
  <c r="AB96"/>
  <c r="AB97"/>
  <c r="R97"/>
  <c r="S97"/>
  <c r="AA97"/>
  <c r="AC98"/>
  <c r="S98"/>
  <c r="R98"/>
  <c r="T99"/>
  <c r="U99"/>
  <c r="AC99"/>
  <c r="T100"/>
  <c r="X100"/>
  <c r="U100"/>
  <c r="AC101"/>
  <c r="Z101"/>
  <c r="X101"/>
  <c r="AC102"/>
  <c r="AA102"/>
  <c r="V102"/>
  <c r="Y103"/>
  <c r="U103"/>
  <c r="T104"/>
  <c r="AC104"/>
  <c r="X104"/>
  <c r="W105"/>
  <c r="Z105"/>
  <c r="Y105"/>
  <c r="Y106"/>
  <c r="T106"/>
  <c r="S107"/>
  <c r="V107"/>
  <c r="T107"/>
  <c r="W108"/>
  <c r="X108"/>
  <c r="Y109"/>
  <c r="U109"/>
  <c r="AB109"/>
  <c r="Y110"/>
  <c r="X110"/>
  <c r="AC110"/>
  <c r="AB111"/>
  <c r="W111"/>
  <c r="T112"/>
  <c r="V112"/>
  <c r="S112"/>
  <c r="V113"/>
  <c r="AC113"/>
  <c r="Y113"/>
  <c r="Z114"/>
  <c r="X114"/>
  <c r="S114"/>
  <c r="R115"/>
  <c r="Z115"/>
  <c r="AA115"/>
  <c r="Y115"/>
  <c r="AC116"/>
  <c r="S116"/>
  <c r="X116"/>
  <c r="W117"/>
  <c r="Y117"/>
  <c r="Z117"/>
  <c r="U117"/>
  <c r="S118"/>
  <c r="T118"/>
  <c r="U118"/>
  <c r="Z119"/>
  <c r="Y119"/>
  <c r="AC120"/>
  <c r="R120"/>
  <c r="AA120"/>
  <c r="AA121"/>
  <c r="U121"/>
  <c r="U122"/>
  <c r="R122"/>
  <c r="AA122"/>
  <c r="AC123"/>
  <c r="Z123"/>
  <c r="AB124"/>
  <c r="W124"/>
  <c r="AC124"/>
  <c r="AA124"/>
  <c r="AA125"/>
  <c r="X125"/>
  <c r="W125"/>
  <c r="AB126"/>
  <c r="X126"/>
  <c r="AA126"/>
  <c r="T127"/>
  <c r="Y127"/>
  <c r="AA127"/>
  <c r="Y128"/>
  <c r="T128"/>
  <c r="R128"/>
  <c r="U129"/>
  <c r="Y129"/>
  <c r="T130"/>
  <c r="Y130"/>
  <c r="S130"/>
  <c r="X131"/>
  <c r="R131"/>
  <c r="Z131"/>
  <c r="U131"/>
  <c r="AC132"/>
  <c r="S132"/>
  <c r="X132"/>
  <c r="W133"/>
  <c r="AB133"/>
  <c r="T133"/>
  <c r="X134"/>
  <c r="AA134"/>
  <c r="W135"/>
  <c r="AB135"/>
  <c r="AA136"/>
  <c r="Z136"/>
  <c r="S137"/>
  <c r="U137"/>
  <c r="S138"/>
  <c r="V138"/>
  <c r="AA138"/>
  <c r="T139"/>
  <c r="X139"/>
  <c r="Z139"/>
  <c r="T140"/>
  <c r="W140"/>
  <c r="AC140"/>
  <c r="V140"/>
  <c r="AC141"/>
  <c r="V141"/>
  <c r="W142"/>
  <c r="Y142"/>
  <c r="R142"/>
  <c r="AA143"/>
  <c r="AB143"/>
  <c r="AC143"/>
  <c r="R143"/>
  <c r="U144"/>
  <c r="T144"/>
  <c r="R144"/>
  <c r="S145"/>
  <c r="AC145"/>
  <c r="Y146"/>
  <c r="AA146"/>
  <c r="AB146"/>
  <c r="T146"/>
  <c r="R147"/>
  <c r="X147"/>
  <c r="W147"/>
  <c r="Z148"/>
  <c r="T148"/>
  <c r="S148"/>
  <c r="X149"/>
  <c r="W149"/>
  <c r="V149"/>
  <c r="R150"/>
  <c r="AB150"/>
  <c r="AC151"/>
  <c r="U151"/>
  <c r="R151"/>
  <c r="Y152"/>
  <c r="T152"/>
  <c r="S152"/>
  <c r="AA153"/>
  <c r="Y153"/>
  <c r="Z153"/>
  <c r="T154"/>
  <c r="U154"/>
  <c r="Y154"/>
  <c r="U155"/>
  <c r="R155"/>
  <c r="AB155"/>
  <c r="Z156"/>
  <c r="W156"/>
  <c r="R156"/>
  <c r="Z157"/>
  <c r="Z158"/>
  <c r="V158"/>
  <c r="R159"/>
  <c r="T160"/>
  <c r="Z160"/>
  <c r="V161"/>
  <c r="S161"/>
  <c r="R161"/>
  <c r="AB162"/>
  <c r="Z162"/>
  <c r="AC162"/>
  <c r="W163"/>
  <c r="T163"/>
  <c r="U163"/>
  <c r="Z163"/>
  <c r="T164"/>
  <c r="AC164"/>
  <c r="V164"/>
  <c r="W165"/>
  <c r="Z165"/>
  <c r="T165"/>
  <c r="AC166"/>
  <c r="S166"/>
  <c r="AB166"/>
  <c r="R166"/>
  <c r="Y167"/>
  <c r="AA167"/>
  <c r="R168"/>
  <c r="AA168"/>
  <c r="AB168"/>
  <c r="T169"/>
  <c r="AC169"/>
  <c r="AA169"/>
  <c r="Y170"/>
  <c r="S170"/>
  <c r="V170"/>
  <c r="T171"/>
  <c r="AB171"/>
  <c r="S171"/>
  <c r="U171"/>
  <c r="Z172"/>
  <c r="AB172"/>
  <c r="R172"/>
  <c r="AA173"/>
  <c r="Z173"/>
  <c r="V173"/>
  <c r="Y173"/>
  <c r="V174"/>
  <c r="X174"/>
  <c r="Y174"/>
  <c r="T175"/>
  <c r="AC175"/>
  <c r="Y175"/>
  <c r="S175"/>
  <c r="W176"/>
  <c r="AA176"/>
  <c r="V176"/>
  <c r="T177"/>
  <c r="AA177"/>
  <c r="R177"/>
  <c r="AB178"/>
  <c r="W178"/>
  <c r="AC178"/>
  <c r="AA179"/>
  <c r="S179"/>
  <c r="W179"/>
  <c r="AB180"/>
  <c r="R180"/>
  <c r="S180"/>
  <c r="S181"/>
  <c r="R181"/>
  <c r="Z181"/>
  <c r="T181"/>
  <c r="S182"/>
  <c r="W182"/>
  <c r="AA183"/>
  <c r="AC183"/>
  <c r="V183"/>
  <c r="S184"/>
  <c r="AB184"/>
  <c r="AA184"/>
  <c r="AC184"/>
  <c r="U185"/>
  <c r="R185"/>
  <c r="T186"/>
  <c r="R186"/>
  <c r="V186"/>
  <c r="S187"/>
  <c r="T187"/>
  <c r="AC187"/>
  <c r="Z188"/>
  <c r="Y188"/>
  <c r="T188"/>
  <c r="X188"/>
  <c r="X189"/>
  <c r="W95"/>
  <c r="X96"/>
  <c r="AC96"/>
  <c r="V96"/>
  <c r="V97"/>
  <c r="X97"/>
  <c r="AC97"/>
  <c r="T98"/>
  <c r="AA98"/>
  <c r="Y98"/>
  <c r="Y99"/>
  <c r="W99"/>
  <c r="S99"/>
  <c r="S100"/>
  <c r="Y100"/>
  <c r="Z100"/>
  <c r="AB100"/>
  <c r="AB101"/>
  <c r="R101"/>
  <c r="AA101"/>
  <c r="Z102"/>
  <c r="Y102"/>
  <c r="R102"/>
  <c r="R103"/>
  <c r="X103"/>
  <c r="AC103"/>
  <c r="S103"/>
  <c r="Y104"/>
  <c r="S104"/>
  <c r="AB105"/>
  <c r="AA105"/>
  <c r="R105"/>
  <c r="Z106"/>
  <c r="AA106"/>
  <c r="X106"/>
  <c r="Y107"/>
  <c r="U107"/>
  <c r="AA107"/>
  <c r="V108"/>
  <c r="AB108"/>
  <c r="Z108"/>
  <c r="R109"/>
  <c r="T109"/>
  <c r="S109"/>
  <c r="S110"/>
  <c r="V110"/>
  <c r="V111"/>
  <c r="U111"/>
  <c r="S111"/>
  <c r="R111"/>
  <c r="Z112"/>
  <c r="AC112"/>
  <c r="R112"/>
  <c r="U113"/>
  <c r="R113"/>
  <c r="AB114"/>
  <c r="AC114"/>
  <c r="W115"/>
  <c r="U115"/>
  <c r="T115"/>
  <c r="Y116"/>
  <c r="W116"/>
  <c r="AB116"/>
  <c r="X117"/>
  <c r="AC117"/>
  <c r="X118"/>
  <c r="AA118"/>
  <c r="AC118"/>
  <c r="Z118"/>
  <c r="W119"/>
  <c r="R119"/>
  <c r="AA119"/>
  <c r="Z120"/>
  <c r="S120"/>
  <c r="V120"/>
  <c r="Z121"/>
  <c r="Y121"/>
  <c r="X121"/>
  <c r="R121"/>
  <c r="T122"/>
  <c r="Y122"/>
  <c r="AB122"/>
  <c r="Y123"/>
  <c r="W123"/>
  <c r="V123"/>
  <c r="T123"/>
  <c r="T124"/>
  <c r="S124"/>
  <c r="Z124"/>
  <c r="V125"/>
  <c r="S125"/>
  <c r="R126"/>
  <c r="T126"/>
  <c r="V126"/>
  <c r="U127"/>
  <c r="AB127"/>
  <c r="Z128"/>
  <c r="W128"/>
  <c r="X128"/>
  <c r="AA129"/>
  <c r="W129"/>
  <c r="X129"/>
  <c r="R129"/>
  <c r="R130"/>
  <c r="Z130"/>
  <c r="U130"/>
  <c r="AB131"/>
  <c r="Y131"/>
  <c r="AA131"/>
  <c r="W132"/>
  <c r="V132"/>
  <c r="Y132"/>
  <c r="R132"/>
  <c r="U133"/>
  <c r="AC133"/>
  <c r="Y134"/>
  <c r="S134"/>
  <c r="R134"/>
  <c r="AC134"/>
  <c r="AA135"/>
  <c r="X135"/>
  <c r="Z135"/>
  <c r="Y136"/>
  <c r="R136"/>
  <c r="AC136"/>
  <c r="R137"/>
  <c r="AC137"/>
  <c r="X137"/>
  <c r="AB137"/>
  <c r="T138"/>
  <c r="Y138"/>
  <c r="AC138"/>
  <c r="AB139"/>
  <c r="U139"/>
  <c r="S139"/>
  <c r="R140"/>
  <c r="AB140"/>
  <c r="X140"/>
  <c r="Z141"/>
  <c r="Y141"/>
  <c r="X141"/>
  <c r="V142"/>
  <c r="X142"/>
  <c r="AA142"/>
  <c r="V143"/>
  <c r="S143"/>
  <c r="W143"/>
  <c r="AC144"/>
  <c r="Y144"/>
  <c r="W144"/>
  <c r="T145"/>
  <c r="Z145"/>
  <c r="AA145"/>
  <c r="U145"/>
  <c r="W146"/>
  <c r="U146"/>
  <c r="AC147"/>
  <c r="V147"/>
  <c r="Z147"/>
  <c r="AB148"/>
  <c r="X148"/>
  <c r="V148"/>
  <c r="AB149"/>
  <c r="Z149"/>
  <c r="U149"/>
  <c r="Y150"/>
  <c r="AC150"/>
  <c r="U150"/>
  <c r="Z150"/>
  <c r="X151"/>
  <c r="AB151"/>
  <c r="T151"/>
  <c r="Y151"/>
  <c r="AA152"/>
  <c r="V152"/>
  <c r="U152"/>
  <c r="V153"/>
  <c r="S153"/>
  <c r="W153"/>
  <c r="AB154"/>
  <c r="AC154"/>
  <c r="V154"/>
  <c r="W155"/>
  <c r="X155"/>
  <c r="AC155"/>
  <c r="Y155"/>
  <c r="AA156"/>
  <c r="S156"/>
  <c r="AA157"/>
  <c r="R157"/>
  <c r="W157"/>
  <c r="S158"/>
  <c r="AB158"/>
  <c r="U158"/>
  <c r="X159"/>
  <c r="AB159"/>
  <c r="AC159"/>
  <c r="Y160"/>
  <c r="R160"/>
  <c r="W160"/>
  <c r="AC160"/>
  <c r="AC161"/>
  <c r="S83"/>
  <c r="U84"/>
  <c r="W84"/>
  <c r="X84"/>
  <c r="V84"/>
  <c r="AC85"/>
  <c r="AA85"/>
  <c r="T85"/>
  <c r="S86"/>
  <c r="Z86"/>
  <c r="R86"/>
  <c r="Z87"/>
  <c r="T87"/>
  <c r="AB88"/>
  <c r="Y88"/>
  <c r="AC88"/>
  <c r="W88"/>
  <c r="W89"/>
  <c r="V89"/>
  <c r="U89"/>
  <c r="R90"/>
  <c r="U90"/>
  <c r="Z90"/>
  <c r="W91"/>
  <c r="Z91"/>
  <c r="X92"/>
  <c r="AB92"/>
  <c r="AC92"/>
  <c r="V93"/>
  <c r="W93"/>
  <c r="AC93"/>
  <c r="AB94"/>
  <c r="S94"/>
  <c r="X94"/>
  <c r="AA95"/>
  <c r="Y95"/>
  <c r="U95"/>
  <c r="U96"/>
  <c r="R96"/>
  <c r="AA96"/>
  <c r="W97"/>
  <c r="Y97"/>
  <c r="U97"/>
  <c r="X98"/>
  <c r="AB98"/>
  <c r="Z98"/>
  <c r="R99"/>
  <c r="V99"/>
  <c r="Z99"/>
  <c r="R100"/>
  <c r="W100"/>
  <c r="Y101"/>
  <c r="T101"/>
  <c r="S101"/>
  <c r="U102"/>
  <c r="X102"/>
  <c r="AB102"/>
  <c r="AA103"/>
  <c r="W103"/>
  <c r="Z103"/>
  <c r="W104"/>
  <c r="V104"/>
  <c r="U104"/>
  <c r="T105"/>
  <c r="S105"/>
  <c r="V105"/>
  <c r="W106"/>
  <c r="AC106"/>
  <c r="V106"/>
  <c r="S106"/>
  <c r="AB107"/>
  <c r="W107"/>
  <c r="X107"/>
  <c r="R108"/>
  <c r="T108"/>
  <c r="AA108"/>
  <c r="Z109"/>
  <c r="W109"/>
  <c r="X109"/>
  <c r="Z110"/>
  <c r="AA110"/>
  <c r="AB110"/>
  <c r="T111"/>
  <c r="Y111"/>
  <c r="Z111"/>
  <c r="X112"/>
  <c r="AB112"/>
  <c r="AA112"/>
  <c r="Z113"/>
  <c r="AB113"/>
  <c r="X113"/>
  <c r="R114"/>
  <c r="U114"/>
  <c r="AA114"/>
  <c r="V114"/>
  <c r="X115"/>
  <c r="AC115"/>
  <c r="U116"/>
  <c r="R116"/>
  <c r="AA116"/>
  <c r="V116"/>
  <c r="AB117"/>
  <c r="AA117"/>
  <c r="V117"/>
  <c r="W118"/>
  <c r="Y118"/>
  <c r="V119"/>
  <c r="AB119"/>
  <c r="S119"/>
  <c r="X120"/>
  <c r="W120"/>
  <c r="Y120"/>
  <c r="S121"/>
  <c r="W121"/>
  <c r="T121"/>
  <c r="V122"/>
  <c r="Z122"/>
  <c r="U123"/>
  <c r="X123"/>
  <c r="AA123"/>
  <c r="R124"/>
  <c r="V124"/>
  <c r="AC125"/>
  <c r="T125"/>
  <c r="Z125"/>
  <c r="U126"/>
  <c r="Y126"/>
  <c r="AC126"/>
  <c r="W127"/>
  <c r="R127"/>
  <c r="S127"/>
  <c r="AA128"/>
  <c r="S128"/>
  <c r="AC128"/>
  <c r="V129"/>
  <c r="T129"/>
  <c r="AC129"/>
  <c r="AA130"/>
  <c r="X130"/>
  <c r="AC130"/>
  <c r="AC131"/>
  <c r="T131"/>
  <c r="AA132"/>
  <c r="T132"/>
  <c r="Z132"/>
  <c r="AA133"/>
  <c r="S133"/>
  <c r="R133"/>
  <c r="U134"/>
  <c r="T134"/>
  <c r="Z134"/>
  <c r="R135"/>
  <c r="U135"/>
  <c r="AC135"/>
  <c r="V136"/>
  <c r="AB136"/>
  <c r="S136"/>
  <c r="U136"/>
  <c r="Y137"/>
  <c r="T137"/>
  <c r="V137"/>
  <c r="AB138"/>
  <c r="W138"/>
  <c r="Y139"/>
  <c r="W139"/>
  <c r="V139"/>
  <c r="S140"/>
  <c r="AA140"/>
  <c r="U141"/>
  <c r="R141"/>
  <c r="AA141"/>
  <c r="Z142"/>
  <c r="U142"/>
  <c r="AC142"/>
  <c r="T143"/>
  <c r="U143"/>
  <c r="AA144"/>
  <c r="AB144"/>
  <c r="X144"/>
  <c r="Z144"/>
  <c r="X145"/>
  <c r="W145"/>
  <c r="AB145"/>
  <c r="Z146"/>
  <c r="R146"/>
  <c r="AC146"/>
  <c r="Y147"/>
  <c r="S147"/>
  <c r="T147"/>
  <c r="Y148"/>
  <c r="AC148"/>
  <c r="W148"/>
  <c r="AA148"/>
  <c r="Y149"/>
  <c r="AC149"/>
  <c r="T149"/>
  <c r="V150"/>
  <c r="X150"/>
  <c r="T150"/>
  <c r="S151"/>
  <c r="Z151"/>
  <c r="W151"/>
  <c r="AB152"/>
  <c r="AC152"/>
  <c r="R152"/>
  <c r="AB153"/>
  <c r="R153"/>
  <c r="AC153"/>
  <c r="Z154"/>
  <c r="W154"/>
  <c r="R154"/>
  <c r="S154"/>
  <c r="V155"/>
  <c r="S155"/>
  <c r="X156"/>
  <c r="AB156"/>
  <c r="AC156"/>
  <c r="X157"/>
  <c r="AC157"/>
  <c r="Y158"/>
  <c r="S159"/>
  <c r="Y159"/>
  <c r="V160"/>
  <c r="X161"/>
  <c r="AA161"/>
  <c r="W161"/>
  <c r="U162"/>
  <c r="Y162"/>
  <c r="X162"/>
  <c r="AB163"/>
  <c r="Y163"/>
  <c r="U164"/>
  <c r="Y164"/>
  <c r="AB164"/>
  <c r="X164"/>
  <c r="X165"/>
  <c r="AA165"/>
  <c r="Z166"/>
  <c r="V166"/>
  <c r="U167"/>
  <c r="T167"/>
  <c r="AB167"/>
  <c r="U168"/>
  <c r="Z168"/>
  <c r="AC168"/>
  <c r="AB169"/>
  <c r="W169"/>
  <c r="AA170"/>
  <c r="AC170"/>
  <c r="AB170"/>
  <c r="X171"/>
  <c r="Z171"/>
  <c r="Y171"/>
  <c r="S172"/>
  <c r="X172"/>
  <c r="V172"/>
  <c r="T172"/>
  <c r="W173"/>
  <c r="R173"/>
  <c r="X173"/>
  <c r="AB174"/>
  <c r="Z174"/>
  <c r="S174"/>
  <c r="R174"/>
  <c r="AA175"/>
  <c r="W175"/>
  <c r="R175"/>
  <c r="AB176"/>
  <c r="T176"/>
  <c r="Y176"/>
  <c r="S177"/>
  <c r="X177"/>
  <c r="AC177"/>
  <c r="AB177"/>
  <c r="Y178"/>
  <c r="AA178"/>
  <c r="S178"/>
  <c r="R179"/>
  <c r="Z179"/>
  <c r="X179"/>
  <c r="Z180"/>
  <c r="Y180"/>
  <c r="AA180"/>
  <c r="V180"/>
  <c r="Y181"/>
  <c r="X181"/>
  <c r="AB181"/>
  <c r="X182"/>
  <c r="Y182"/>
  <c r="Z182"/>
  <c r="S183"/>
  <c r="T183"/>
  <c r="X183"/>
  <c r="W184"/>
  <c r="U184"/>
  <c r="V185"/>
  <c r="AC185"/>
  <c r="X185"/>
  <c r="S186"/>
  <c r="W186"/>
  <c r="AC186"/>
  <c r="X186"/>
  <c r="Z187"/>
  <c r="W187"/>
  <c r="R187"/>
  <c r="U188"/>
  <c r="W188"/>
  <c r="AB188"/>
  <c r="V189"/>
  <c r="S189"/>
  <c r="AC189"/>
  <c r="AA189"/>
  <c r="W190"/>
  <c r="T190"/>
  <c r="X190"/>
  <c r="V191"/>
  <c r="Y191"/>
  <c r="AB191"/>
  <c r="AC192"/>
  <c r="V192"/>
  <c r="U192"/>
  <c r="U156"/>
  <c r="S157"/>
  <c r="X158"/>
  <c r="R158"/>
  <c r="T159"/>
  <c r="Z159"/>
  <c r="X160"/>
  <c r="AB161"/>
  <c r="U161"/>
  <c r="AA162"/>
  <c r="T162"/>
  <c r="S162"/>
  <c r="AC163"/>
  <c r="X163"/>
  <c r="R163"/>
  <c r="W164"/>
  <c r="Z164"/>
  <c r="U165"/>
  <c r="AB165"/>
  <c r="AC165"/>
  <c r="S165"/>
  <c r="W166"/>
  <c r="U166"/>
  <c r="T166"/>
  <c r="AC167"/>
  <c r="W167"/>
  <c r="V167"/>
  <c r="V168"/>
  <c r="T168"/>
  <c r="Y168"/>
  <c r="S169"/>
  <c r="U169"/>
  <c r="X169"/>
  <c r="R170"/>
  <c r="Z170"/>
  <c r="U170"/>
  <c r="AA171"/>
  <c r="AC171"/>
  <c r="W172"/>
  <c r="Y172"/>
  <c r="U173"/>
  <c r="AB173"/>
  <c r="W174"/>
  <c r="U174"/>
  <c r="X175"/>
  <c r="AB175"/>
  <c r="R176"/>
  <c r="U176"/>
  <c r="AC176"/>
  <c r="V177"/>
  <c r="Z177"/>
  <c r="U177"/>
  <c r="Z178"/>
  <c r="R178"/>
  <c r="T178"/>
  <c r="T179"/>
  <c r="AC179"/>
  <c r="T180"/>
  <c r="AC180"/>
  <c r="U181"/>
  <c r="AC181"/>
  <c r="W181"/>
  <c r="U182"/>
  <c r="AC182"/>
  <c r="AB182"/>
  <c r="V182"/>
  <c r="AB183"/>
  <c r="Z183"/>
  <c r="U183"/>
  <c r="X184"/>
  <c r="T184"/>
  <c r="R184"/>
  <c r="T185"/>
  <c r="W185"/>
  <c r="S185"/>
  <c r="AA186"/>
  <c r="Z186"/>
  <c r="U186"/>
  <c r="AB187"/>
  <c r="V187"/>
  <c r="X187"/>
  <c r="Y187"/>
  <c r="AA188"/>
  <c r="AC188"/>
  <c r="S188"/>
  <c r="W189"/>
  <c r="R189"/>
  <c r="Z189"/>
  <c r="V190"/>
  <c r="AB190"/>
  <c r="R190"/>
  <c r="W191"/>
  <c r="AA191"/>
  <c r="AC191"/>
  <c r="Z192"/>
  <c r="S192"/>
  <c r="T192"/>
  <c r="R192"/>
  <c r="U189"/>
  <c r="T189"/>
  <c r="AA190"/>
  <c r="Z190"/>
  <c r="AC190"/>
  <c r="Z191"/>
  <c r="T191"/>
  <c r="S191"/>
  <c r="W192"/>
  <c r="Y192"/>
  <c r="AB192"/>
  <c r="V157"/>
  <c r="AB157"/>
  <c r="AA158"/>
  <c r="W159"/>
  <c r="S160"/>
  <c r="AA160"/>
  <c r="Y161"/>
  <c r="W162"/>
  <c r="R162"/>
  <c r="V162"/>
  <c r="S163"/>
  <c r="V163"/>
  <c r="AA163"/>
  <c r="R164"/>
  <c r="S164"/>
  <c r="AA164"/>
  <c r="Y165"/>
  <c r="R165"/>
  <c r="V165"/>
  <c r="X166"/>
  <c r="AA166"/>
  <c r="Y166"/>
  <c r="R167"/>
  <c r="Z167"/>
  <c r="S167"/>
  <c r="X167"/>
  <c r="S168"/>
  <c r="X168"/>
  <c r="W168"/>
  <c r="Y169"/>
  <c r="V169"/>
  <c r="Z169"/>
  <c r="R169"/>
  <c r="X170"/>
  <c r="T170"/>
  <c r="W170"/>
  <c r="V171"/>
  <c r="R171"/>
  <c r="W171"/>
  <c r="U172"/>
  <c r="AA172"/>
  <c r="AC172"/>
  <c r="S173"/>
  <c r="AC173"/>
  <c r="T173"/>
  <c r="AA174"/>
  <c r="T174"/>
  <c r="AC174"/>
  <c r="U175"/>
  <c r="Z175"/>
  <c r="V175"/>
  <c r="X176"/>
  <c r="Z176"/>
  <c r="S176"/>
  <c r="W177"/>
  <c r="Y177"/>
  <c r="U178"/>
  <c r="X178"/>
  <c r="V178"/>
  <c r="U179"/>
  <c r="Y179"/>
  <c r="AB179"/>
  <c r="V179"/>
  <c r="X180"/>
  <c r="W180"/>
  <c r="U180"/>
  <c r="AA181"/>
  <c r="V181"/>
  <c r="AA182"/>
  <c r="T182"/>
  <c r="R182"/>
  <c r="Y183"/>
  <c r="W183"/>
  <c r="R183"/>
  <c r="Z184"/>
  <c r="V184"/>
  <c r="Y184"/>
  <c r="Y185"/>
  <c r="AA185"/>
  <c r="AB185"/>
  <c r="Z185"/>
  <c r="Y186"/>
  <c r="AB186"/>
  <c r="AA187"/>
  <c r="U187"/>
  <c r="R188"/>
  <c r="V188"/>
  <c r="Y189"/>
  <c r="AB189"/>
  <c r="Y190"/>
  <c r="S190"/>
  <c r="U190"/>
  <c r="X191"/>
  <c r="U191"/>
  <c r="R191"/>
  <c r="AA192"/>
  <c r="X192"/>
  <c r="AW24" i="5"/>
  <c r="AS25"/>
  <c r="Z200" l="1"/>
  <c r="Y200"/>
  <c r="W200"/>
  <c r="E37" i="6"/>
  <c r="O36"/>
  <c r="AW6" i="5"/>
  <c r="AS7"/>
  <c r="AU7" s="1"/>
  <c r="AH3" i="4"/>
  <c r="R37" i="3"/>
  <c r="Q195" i="4"/>
  <c r="AZ6" s="1"/>
  <c r="Z195"/>
  <c r="U195"/>
  <c r="T195"/>
  <c r="W195"/>
  <c r="AA195"/>
  <c r="R195"/>
  <c r="AC195"/>
  <c r="AD195" s="1"/>
  <c r="X195"/>
  <c r="S195"/>
  <c r="V195"/>
  <c r="AB195"/>
  <c r="Y195"/>
  <c r="O37" i="6" l="1"/>
  <c r="AF3" i="5"/>
  <c r="AW7"/>
  <c r="AS8"/>
  <c r="AU8" s="1"/>
  <c r="AX7" i="4"/>
  <c r="BB6"/>
  <c r="AZ41"/>
  <c r="BA41" s="1"/>
  <c r="AQ5"/>
  <c r="AH5"/>
  <c r="AR5"/>
  <c r="AP6"/>
  <c r="AI6"/>
  <c r="AO6"/>
  <c r="AO8"/>
  <c r="AN8"/>
  <c r="AR8"/>
  <c r="AQ7"/>
  <c r="AH7"/>
  <c r="AS7"/>
  <c r="AS9"/>
  <c r="AQ9"/>
  <c r="AO9"/>
  <c r="AJ10"/>
  <c r="AT10"/>
  <c r="AQ10"/>
  <c r="AL10"/>
  <c r="AH11"/>
  <c r="AM11"/>
  <c r="AT12"/>
  <c r="AK12"/>
  <c r="AH13"/>
  <c r="AL13"/>
  <c r="AK13"/>
  <c r="AQ13"/>
  <c r="AT15"/>
  <c r="AI15"/>
  <c r="AL15"/>
  <c r="AP14"/>
  <c r="AK14"/>
  <c r="AO14"/>
  <c r="AM16"/>
  <c r="AP16"/>
  <c r="AQ16"/>
  <c r="AK17"/>
  <c r="AR17"/>
  <c r="AN17"/>
  <c r="AH17"/>
  <c r="AM19"/>
  <c r="AO19"/>
  <c r="AI19"/>
  <c r="AI18"/>
  <c r="AM18"/>
  <c r="AT18"/>
  <c r="AJ18"/>
  <c r="AT20"/>
  <c r="AQ20"/>
  <c r="AK20"/>
  <c r="AQ21"/>
  <c r="AI21"/>
  <c r="AP21"/>
  <c r="AH21"/>
  <c r="AS22"/>
  <c r="AM22"/>
  <c r="AR23"/>
  <c r="AL23"/>
  <c r="AP23"/>
  <c r="AH23"/>
  <c r="AI23"/>
  <c r="AJ24"/>
  <c r="AR24"/>
  <c r="AH24"/>
  <c r="AL26"/>
  <c r="AO26"/>
  <c r="AJ26"/>
  <c r="AQ26"/>
  <c r="AN26"/>
  <c r="AQ25"/>
  <c r="AI25"/>
  <c r="AK25"/>
  <c r="AI27"/>
  <c r="AP27"/>
  <c r="AI29"/>
  <c r="AT29"/>
  <c r="AK29"/>
  <c r="AR29"/>
  <c r="AN28"/>
  <c r="AO28"/>
  <c r="AT28"/>
  <c r="AN30"/>
  <c r="AQ30"/>
  <c r="AM30"/>
  <c r="AR30"/>
  <c r="AO31"/>
  <c r="AI31"/>
  <c r="AJ31"/>
  <c r="AH32"/>
  <c r="AI32"/>
  <c r="AS33"/>
  <c r="AQ33"/>
  <c r="AR33"/>
  <c r="AH35"/>
  <c r="AS35"/>
  <c r="AR35"/>
  <c r="AM35"/>
  <c r="AP34"/>
  <c r="AL34"/>
  <c r="AJ34"/>
  <c r="AH34"/>
  <c r="AS36"/>
  <c r="AH36"/>
  <c r="AN37"/>
  <c r="AH37"/>
  <c r="AJ37"/>
  <c r="AR37"/>
  <c r="AJ38"/>
  <c r="AH38"/>
  <c r="AM38"/>
  <c r="AT38"/>
  <c r="AR39"/>
  <c r="AM39"/>
  <c r="AH39"/>
  <c r="AJ40"/>
  <c r="AP40"/>
  <c r="AT40"/>
  <c r="AH43"/>
  <c r="AJ43"/>
  <c r="AL43"/>
  <c r="AN42"/>
  <c r="AI42"/>
  <c r="AL42"/>
  <c r="AP42"/>
  <c r="AT41"/>
  <c r="AJ5"/>
  <c r="AK5"/>
  <c r="AI5"/>
  <c r="AL6"/>
  <c r="AJ6"/>
  <c r="AR6"/>
  <c r="AN6"/>
  <c r="AQ8"/>
  <c r="AH8"/>
  <c r="AI8"/>
  <c r="AJ7"/>
  <c r="AL7"/>
  <c r="AM7"/>
  <c r="AP7"/>
  <c r="AN9"/>
  <c r="AH9"/>
  <c r="AP9"/>
  <c r="AN10"/>
  <c r="AO10"/>
  <c r="AR10"/>
  <c r="AL11"/>
  <c r="AK11"/>
  <c r="AN11"/>
  <c r="AT11"/>
  <c r="AR11"/>
  <c r="AH12"/>
  <c r="AS12"/>
  <c r="AO12"/>
  <c r="AR12"/>
  <c r="AN13"/>
  <c r="AT13"/>
  <c r="AK15"/>
  <c r="AQ15"/>
  <c r="AH15"/>
  <c r="AO15"/>
  <c r="AH14"/>
  <c r="AI14"/>
  <c r="AQ14"/>
  <c r="AJ14"/>
  <c r="AI16"/>
  <c r="AN16"/>
  <c r="AJ16"/>
  <c r="AJ17"/>
  <c r="AM17"/>
  <c r="AR19"/>
  <c r="AT19"/>
  <c r="AH19"/>
  <c r="AJ19"/>
  <c r="AO18"/>
  <c r="AR18"/>
  <c r="AH18"/>
  <c r="AJ20"/>
  <c r="AI20"/>
  <c r="AP20"/>
  <c r="AO21"/>
  <c r="AM21"/>
  <c r="AS21"/>
  <c r="AJ22"/>
  <c r="AR22"/>
  <c r="AP22"/>
  <c r="AK22"/>
  <c r="AN23"/>
  <c r="AM23"/>
  <c r="AI24"/>
  <c r="AP24"/>
  <c r="AM24"/>
  <c r="AS26"/>
  <c r="AP25"/>
  <c r="AL25"/>
  <c r="AJ25"/>
  <c r="AN25"/>
  <c r="AL27"/>
  <c r="AJ27"/>
  <c r="AO27"/>
  <c r="AQ27"/>
  <c r="AS29"/>
  <c r="AN29"/>
  <c r="AH29"/>
  <c r="AR28"/>
  <c r="AI28"/>
  <c r="AL28"/>
  <c r="AK28"/>
  <c r="AJ30"/>
  <c r="AH30"/>
  <c r="AP31"/>
  <c r="AM31"/>
  <c r="AN31"/>
  <c r="AQ31"/>
  <c r="AT32"/>
  <c r="AL32"/>
  <c r="AP32"/>
  <c r="AM32"/>
  <c r="AP33"/>
  <c r="AT33"/>
  <c r="AH33"/>
  <c r="AL35"/>
  <c r="AJ35"/>
  <c r="AN35"/>
  <c r="AT34"/>
  <c r="AN34"/>
  <c r="AI34"/>
  <c r="AQ36"/>
  <c r="AM36"/>
  <c r="AO36"/>
  <c r="AR36"/>
  <c r="AI37"/>
  <c r="AT37"/>
  <c r="AQ38"/>
  <c r="AI38"/>
  <c r="AO38"/>
  <c r="AK39"/>
  <c r="AP39"/>
  <c r="AI39"/>
  <c r="AT39"/>
  <c r="AM40"/>
  <c r="AO40"/>
  <c r="AI40"/>
  <c r="AI43"/>
  <c r="AK43"/>
  <c r="AR43"/>
  <c r="AS42"/>
  <c r="AQ42"/>
  <c r="AK42"/>
  <c r="AM41"/>
  <c r="AS41"/>
  <c r="AN41"/>
  <c r="AO45"/>
  <c r="AQ45"/>
  <c r="AI45"/>
  <c r="AS5"/>
  <c r="AM5"/>
  <c r="AL5"/>
  <c r="AO5"/>
  <c r="AH6"/>
  <c r="AS6"/>
  <c r="AQ6"/>
  <c r="AP8"/>
  <c r="AS8"/>
  <c r="AL8"/>
  <c r="AI7"/>
  <c r="AT7"/>
  <c r="AK7"/>
  <c r="AM9"/>
  <c r="AL9"/>
  <c r="AT9"/>
  <c r="AS10"/>
  <c r="AI10"/>
  <c r="AH10"/>
  <c r="AQ11"/>
  <c r="AI11"/>
  <c r="AM12"/>
  <c r="AI12"/>
  <c r="AP12"/>
  <c r="AR13"/>
  <c r="AS13"/>
  <c r="AI13"/>
  <c r="AJ13"/>
  <c r="AJ15"/>
  <c r="AM15"/>
  <c r="AS15"/>
  <c r="AM14"/>
  <c r="AR14"/>
  <c r="AS16"/>
  <c r="AK16"/>
  <c r="AO16"/>
  <c r="AT16"/>
  <c r="AL17"/>
  <c r="AI17"/>
  <c r="AS17"/>
  <c r="AP17"/>
  <c r="AQ19"/>
  <c r="AS19"/>
  <c r="AN19"/>
  <c r="AL18"/>
  <c r="AS18"/>
  <c r="AK18"/>
  <c r="AL20"/>
  <c r="AO20"/>
  <c r="AM20"/>
  <c r="AR20"/>
  <c r="AJ21"/>
  <c r="AL21"/>
  <c r="AT21"/>
  <c r="AN22"/>
  <c r="AL22"/>
  <c r="AO22"/>
  <c r="AQ23"/>
  <c r="AT23"/>
  <c r="AO23"/>
  <c r="AJ23"/>
  <c r="AN24"/>
  <c r="AS24"/>
  <c r="AT24"/>
  <c r="AL24"/>
  <c r="AT26"/>
  <c r="AI26"/>
  <c r="AH26"/>
  <c r="AR26"/>
  <c r="AK26"/>
  <c r="AS25"/>
  <c r="AM25"/>
  <c r="AM27"/>
  <c r="AT27"/>
  <c r="AS27"/>
  <c r="AP29"/>
  <c r="AM29"/>
  <c r="AJ29"/>
  <c r="AO29"/>
  <c r="AQ28"/>
  <c r="AS28"/>
  <c r="AO30"/>
  <c r="AT30"/>
  <c r="AI30"/>
  <c r="AL30"/>
  <c r="AS30"/>
  <c r="AK31"/>
  <c r="AT31"/>
  <c r="AS32"/>
  <c r="AN32"/>
  <c r="AO32"/>
  <c r="AM33"/>
  <c r="AJ33"/>
  <c r="AN33"/>
  <c r="AK35"/>
  <c r="AP35"/>
  <c r="AQ35"/>
  <c r="AO35"/>
  <c r="AM34"/>
  <c r="AR34"/>
  <c r="AQ34"/>
  <c r="AN36"/>
  <c r="AK36"/>
  <c r="AK37"/>
  <c r="AM37"/>
  <c r="AP37"/>
  <c r="AS37"/>
  <c r="AO37"/>
  <c r="AS38"/>
  <c r="AR38"/>
  <c r="AP38"/>
  <c r="AK38"/>
  <c r="AS39"/>
  <c r="AQ39"/>
  <c r="AS40"/>
  <c r="AK40"/>
  <c r="AQ40"/>
  <c r="AT43"/>
  <c r="AN43"/>
  <c r="AQ43"/>
  <c r="AM43"/>
  <c r="AO42"/>
  <c r="AJ42"/>
  <c r="AR42"/>
  <c r="AR41"/>
  <c r="AQ41"/>
  <c r="AT5"/>
  <c r="AN5"/>
  <c r="AP5"/>
  <c r="AT6"/>
  <c r="AK6"/>
  <c r="AM6"/>
  <c r="AM8"/>
  <c r="AT8"/>
  <c r="AJ8"/>
  <c r="AK8"/>
  <c r="AN7"/>
  <c r="AO7"/>
  <c r="AR7"/>
  <c r="AK9"/>
  <c r="AJ9"/>
  <c r="AI9"/>
  <c r="AR9"/>
  <c r="AP10"/>
  <c r="AM10"/>
  <c r="AK10"/>
  <c r="AS11"/>
  <c r="AJ11"/>
  <c r="AP11"/>
  <c r="AO11"/>
  <c r="AJ12"/>
  <c r="AL12"/>
  <c r="AQ12"/>
  <c r="AN12"/>
  <c r="AO13"/>
  <c r="AM13"/>
  <c r="AP13"/>
  <c r="AR15"/>
  <c r="AN15"/>
  <c r="AP15"/>
  <c r="AT14"/>
  <c r="AS14"/>
  <c r="AN14"/>
  <c r="AL14"/>
  <c r="AL16"/>
  <c r="AR16"/>
  <c r="AH16"/>
  <c r="AO17"/>
  <c r="AT17"/>
  <c r="AQ17"/>
  <c r="AK19"/>
  <c r="AL19"/>
  <c r="AP19"/>
  <c r="AQ18"/>
  <c r="AP18"/>
  <c r="AN18"/>
  <c r="AH20"/>
  <c r="AS20"/>
  <c r="AN20"/>
  <c r="AR21"/>
  <c r="AN21"/>
  <c r="AK21"/>
  <c r="AI22"/>
  <c r="AH22"/>
  <c r="AQ22"/>
  <c r="AT22"/>
  <c r="AS23"/>
  <c r="AK23"/>
  <c r="AO24"/>
  <c r="AQ24"/>
  <c r="AK24"/>
  <c r="AP26"/>
  <c r="AM26"/>
  <c r="AO25"/>
  <c r="AR25"/>
  <c r="AH25"/>
  <c r="AT25"/>
  <c r="AR27"/>
  <c r="AN27"/>
  <c r="AK27"/>
  <c r="AH27"/>
  <c r="AQ29"/>
  <c r="AL29"/>
  <c r="AH28"/>
  <c r="AP28"/>
  <c r="AM28"/>
  <c r="AJ28"/>
  <c r="AP30"/>
  <c r="AK30"/>
  <c r="AR31"/>
  <c r="AL31"/>
  <c r="AH31"/>
  <c r="AS31"/>
  <c r="AJ32"/>
  <c r="AR32"/>
  <c r="AQ32"/>
  <c r="AK32"/>
  <c r="AO33"/>
  <c r="AL33"/>
  <c r="AI33"/>
  <c r="AK33"/>
  <c r="AI35"/>
  <c r="AT35"/>
  <c r="AS34"/>
  <c r="AO34"/>
  <c r="AK34"/>
  <c r="AT36"/>
  <c r="AP36"/>
  <c r="AL36"/>
  <c r="AI36"/>
  <c r="AJ36"/>
  <c r="AQ37"/>
  <c r="AL37"/>
  <c r="AL38"/>
  <c r="AN38"/>
  <c r="AJ39"/>
  <c r="AN39"/>
  <c r="AL39"/>
  <c r="AO39"/>
  <c r="AL40"/>
  <c r="AH40"/>
  <c r="AR40"/>
  <c r="AN40"/>
  <c r="AO43"/>
  <c r="AS43"/>
  <c r="AP43"/>
  <c r="AT42"/>
  <c r="AM42"/>
  <c r="AH42"/>
  <c r="AK41"/>
  <c r="AL41"/>
  <c r="AP45"/>
  <c r="AK45"/>
  <c r="AH45"/>
  <c r="AM45"/>
  <c r="AJ44"/>
  <c r="AS44"/>
  <c r="AI44"/>
  <c r="AT44"/>
  <c r="AL47"/>
  <c r="AQ47"/>
  <c r="AH47"/>
  <c r="AM47"/>
  <c r="AT46"/>
  <c r="AR46"/>
  <c r="AQ46"/>
  <c r="AR48"/>
  <c r="AM48"/>
  <c r="AS48"/>
  <c r="AK49"/>
  <c r="AN49"/>
  <c r="AP49"/>
  <c r="AQ50"/>
  <c r="AR50"/>
  <c r="AL50"/>
  <c r="AT52"/>
  <c r="AP52"/>
  <c r="AR52"/>
  <c r="AO51"/>
  <c r="AP51"/>
  <c r="AH51"/>
  <c r="AI51"/>
  <c r="AR51"/>
  <c r="AT53"/>
  <c r="AJ53"/>
  <c r="AL53"/>
  <c r="AQ54"/>
  <c r="AN54"/>
  <c r="AK54"/>
  <c r="AO54"/>
  <c r="AI55"/>
  <c r="AL55"/>
  <c r="AQ56"/>
  <c r="AS56"/>
  <c r="AO56"/>
  <c r="AL57"/>
  <c r="AQ57"/>
  <c r="AH57"/>
  <c r="AP58"/>
  <c r="AM58"/>
  <c r="AH58"/>
  <c r="AI58"/>
  <c r="AH59"/>
  <c r="AP59"/>
  <c r="AS59"/>
  <c r="AT60"/>
  <c r="AM60"/>
  <c r="AO60"/>
  <c r="AI60"/>
  <c r="AH61"/>
  <c r="AQ61"/>
  <c r="AM61"/>
  <c r="AQ62"/>
  <c r="AN62"/>
  <c r="AK62"/>
  <c r="AN63"/>
  <c r="AO63"/>
  <c r="AI64"/>
  <c r="AO64"/>
  <c r="AH64"/>
  <c r="AM65"/>
  <c r="AH65"/>
  <c r="AT66"/>
  <c r="AL66"/>
  <c r="AH66"/>
  <c r="AJ67"/>
  <c r="AP67"/>
  <c r="AM67"/>
  <c r="AS67"/>
  <c r="AJ68"/>
  <c r="AN68"/>
  <c r="AP69"/>
  <c r="AO69"/>
  <c r="AP70"/>
  <c r="AO70"/>
  <c r="AH70"/>
  <c r="AK71"/>
  <c r="AS71"/>
  <c r="AP71"/>
  <c r="AM71"/>
  <c r="AR71"/>
  <c r="AN72"/>
  <c r="AR72"/>
  <c r="AO72"/>
  <c r="AO73"/>
  <c r="AN73"/>
  <c r="AP73"/>
  <c r="AH74"/>
  <c r="AR74"/>
  <c r="AN74"/>
  <c r="AS74"/>
  <c r="AM74"/>
  <c r="AR75"/>
  <c r="AP75"/>
  <c r="AL75"/>
  <c r="AM75"/>
  <c r="AP76"/>
  <c r="AI76"/>
  <c r="AJ76"/>
  <c r="AN76"/>
  <c r="AR76"/>
  <c r="AH77"/>
  <c r="AS77"/>
  <c r="AN77"/>
  <c r="AI78"/>
  <c r="AN78"/>
  <c r="AH78"/>
  <c r="AL78"/>
  <c r="AP79"/>
  <c r="AR79"/>
  <c r="AT79"/>
  <c r="AO80"/>
  <c r="AN80"/>
  <c r="AL80"/>
  <c r="AP80"/>
  <c r="AP81"/>
  <c r="AM81"/>
  <c r="AN81"/>
  <c r="AL82"/>
  <c r="AT82"/>
  <c r="AJ82"/>
  <c r="AP82"/>
  <c r="AP83"/>
  <c r="AI83"/>
  <c r="AR83"/>
  <c r="AK83"/>
  <c r="AO41"/>
  <c r="AI41"/>
  <c r="AL45"/>
  <c r="AT45"/>
  <c r="AS45"/>
  <c r="AQ44"/>
  <c r="AO44"/>
  <c r="AH44"/>
  <c r="AR47"/>
  <c r="AT47"/>
  <c r="AL46"/>
  <c r="AJ46"/>
  <c r="AI46"/>
  <c r="AK48"/>
  <c r="AN48"/>
  <c r="AP48"/>
  <c r="AJ48"/>
  <c r="AM49"/>
  <c r="AR49"/>
  <c r="AH49"/>
  <c r="AS49"/>
  <c r="AM50"/>
  <c r="AJ50"/>
  <c r="AN50"/>
  <c r="AK52"/>
  <c r="AO52"/>
  <c r="AS52"/>
  <c r="AS51"/>
  <c r="AT51"/>
  <c r="AR53"/>
  <c r="AM53"/>
  <c r="AQ53"/>
  <c r="AS54"/>
  <c r="AL54"/>
  <c r="AI54"/>
  <c r="AK55"/>
  <c r="AQ55"/>
  <c r="AM55"/>
  <c r="AT55"/>
  <c r="AN56"/>
  <c r="AH56"/>
  <c r="AL56"/>
  <c r="AI56"/>
  <c r="AM57"/>
  <c r="AS57"/>
  <c r="AT57"/>
  <c r="AO57"/>
  <c r="AN58"/>
  <c r="AT58"/>
  <c r="AN59"/>
  <c r="AI59"/>
  <c r="AJ59"/>
  <c r="AH60"/>
  <c r="AK60"/>
  <c r="AL60"/>
  <c r="AT61"/>
  <c r="AO61"/>
  <c r="AN61"/>
  <c r="AJ62"/>
  <c r="AI62"/>
  <c r="AH62"/>
  <c r="AT62"/>
  <c r="AH63"/>
  <c r="AJ63"/>
  <c r="AP63"/>
  <c r="AM63"/>
  <c r="AR64"/>
  <c r="AM64"/>
  <c r="AS64"/>
  <c r="AQ64"/>
  <c r="AT65"/>
  <c r="AJ65"/>
  <c r="AL65"/>
  <c r="AR65"/>
  <c r="AN65"/>
  <c r="AI66"/>
  <c r="AS66"/>
  <c r="AN66"/>
  <c r="AN67"/>
  <c r="AR67"/>
  <c r="AO67"/>
  <c r="AL68"/>
  <c r="AM68"/>
  <c r="AQ68"/>
  <c r="AH68"/>
  <c r="AJ69"/>
  <c r="AS69"/>
  <c r="AN69"/>
  <c r="AK69"/>
  <c r="AI70"/>
  <c r="AN70"/>
  <c r="AJ70"/>
  <c r="AM70"/>
  <c r="AQ71"/>
  <c r="AM72"/>
  <c r="AT72"/>
  <c r="AP72"/>
  <c r="AQ72"/>
  <c r="AK73"/>
  <c r="AQ73"/>
  <c r="AT73"/>
  <c r="AL74"/>
  <c r="AJ74"/>
  <c r="AJ75"/>
  <c r="AT75"/>
  <c r="AK76"/>
  <c r="AS76"/>
  <c r="AL77"/>
  <c r="AJ77"/>
  <c r="AI77"/>
  <c r="AM78"/>
  <c r="AK78"/>
  <c r="AT78"/>
  <c r="AL79"/>
  <c r="AS79"/>
  <c r="AN79"/>
  <c r="AO79"/>
  <c r="AM80"/>
  <c r="AT80"/>
  <c r="AO81"/>
  <c r="AR81"/>
  <c r="AT81"/>
  <c r="AS82"/>
  <c r="AH82"/>
  <c r="AI82"/>
  <c r="AS83"/>
  <c r="AJ83"/>
  <c r="AT83"/>
  <c r="AM84"/>
  <c r="AJ84"/>
  <c r="AO84"/>
  <c r="AH85"/>
  <c r="AM85"/>
  <c r="AI85"/>
  <c r="AO85"/>
  <c r="AH86"/>
  <c r="AQ86"/>
  <c r="AM86"/>
  <c r="AJ86"/>
  <c r="AJ87"/>
  <c r="AR87"/>
  <c r="AN87"/>
  <c r="AP88"/>
  <c r="AJ88"/>
  <c r="AQ88"/>
  <c r="AL89"/>
  <c r="AO89"/>
  <c r="AT89"/>
  <c r="AS89"/>
  <c r="AN90"/>
  <c r="AK90"/>
  <c r="AH90"/>
  <c r="AS90"/>
  <c r="AT90"/>
  <c r="AL91"/>
  <c r="AJ91"/>
  <c r="AT91"/>
  <c r="AS92"/>
  <c r="AM92"/>
  <c r="AQ92"/>
  <c r="AI93"/>
  <c r="AK93"/>
  <c r="AH93"/>
  <c r="AO93"/>
  <c r="AP93"/>
  <c r="AI94"/>
  <c r="AS94"/>
  <c r="AQ94"/>
  <c r="AP95"/>
  <c r="AN95"/>
  <c r="AL95"/>
  <c r="AI96"/>
  <c r="AM97"/>
  <c r="AN97"/>
  <c r="AH97"/>
  <c r="AR98"/>
  <c r="AJ98"/>
  <c r="AS98"/>
  <c r="AT98"/>
  <c r="AI99"/>
  <c r="AH99"/>
  <c r="AT99"/>
  <c r="AN100"/>
  <c r="AP100"/>
  <c r="AJ100"/>
  <c r="AI100"/>
  <c r="AO101"/>
  <c r="AI101"/>
  <c r="AT102"/>
  <c r="AQ102"/>
  <c r="AJ102"/>
  <c r="AI102"/>
  <c r="AM103"/>
  <c r="AQ103"/>
  <c r="AM104"/>
  <c r="AJ104"/>
  <c r="AO104"/>
  <c r="AH105"/>
  <c r="AK105"/>
  <c r="AO106"/>
  <c r="AI106"/>
  <c r="AR106"/>
  <c r="AL106"/>
  <c r="AO107"/>
  <c r="AT107"/>
  <c r="AP107"/>
  <c r="AI107"/>
  <c r="AK108"/>
  <c r="AT108"/>
  <c r="AN108"/>
  <c r="AL108"/>
  <c r="AR109"/>
  <c r="AK109"/>
  <c r="AO109"/>
  <c r="AS109"/>
  <c r="AN110"/>
  <c r="AR110"/>
  <c r="AQ110"/>
  <c r="AJ111"/>
  <c r="AN111"/>
  <c r="AL111"/>
  <c r="AJ112"/>
  <c r="AK112"/>
  <c r="AH112"/>
  <c r="AO113"/>
  <c r="AP113"/>
  <c r="AM113"/>
  <c r="AI114"/>
  <c r="AH114"/>
  <c r="AN114"/>
  <c r="AP115"/>
  <c r="AQ115"/>
  <c r="AM115"/>
  <c r="AT115"/>
  <c r="AO116"/>
  <c r="AM116"/>
  <c r="AI116"/>
  <c r="AN117"/>
  <c r="AL117"/>
  <c r="AM117"/>
  <c r="AN118"/>
  <c r="AR118"/>
  <c r="AI118"/>
  <c r="AJ118"/>
  <c r="AP119"/>
  <c r="AQ119"/>
  <c r="AJ119"/>
  <c r="AK119"/>
  <c r="AQ120"/>
  <c r="AM120"/>
  <c r="AT121"/>
  <c r="AK121"/>
  <c r="AN121"/>
  <c r="AO122"/>
  <c r="AQ122"/>
  <c r="AJ122"/>
  <c r="AM122"/>
  <c r="AS123"/>
  <c r="AT123"/>
  <c r="AM123"/>
  <c r="AM124"/>
  <c r="AN124"/>
  <c r="AL124"/>
  <c r="AS124"/>
  <c r="AJ125"/>
  <c r="AK125"/>
  <c r="AR126"/>
  <c r="AQ126"/>
  <c r="AT127"/>
  <c r="AH127"/>
  <c r="AR127"/>
  <c r="AJ127"/>
  <c r="AJ128"/>
  <c r="AH128"/>
  <c r="AP128"/>
  <c r="AO129"/>
  <c r="AQ129"/>
  <c r="AH129"/>
  <c r="AI129"/>
  <c r="AP130"/>
  <c r="AT130"/>
  <c r="AR130"/>
  <c r="AI130"/>
  <c r="AO131"/>
  <c r="AN131"/>
  <c r="AL131"/>
  <c r="AM132"/>
  <c r="AR132"/>
  <c r="AS132"/>
  <c r="AO132"/>
  <c r="AK133"/>
  <c r="AO133"/>
  <c r="AQ133"/>
  <c r="AM134"/>
  <c r="AO134"/>
  <c r="AI134"/>
  <c r="AS134"/>
  <c r="AO135"/>
  <c r="AR135"/>
  <c r="AK135"/>
  <c r="AS135"/>
  <c r="AK136"/>
  <c r="AM136"/>
  <c r="AL136"/>
  <c r="AS136"/>
  <c r="AI137"/>
  <c r="AJ137"/>
  <c r="AK138"/>
  <c r="AQ138"/>
  <c r="AS138"/>
  <c r="AP138"/>
  <c r="AT139"/>
  <c r="AN139"/>
  <c r="AK139"/>
  <c r="AM139"/>
  <c r="AI140"/>
  <c r="AO140"/>
  <c r="AI141"/>
  <c r="AR141"/>
  <c r="AT142"/>
  <c r="AO142"/>
  <c r="AN142"/>
  <c r="AP142"/>
  <c r="AR143"/>
  <c r="AJ143"/>
  <c r="AO143"/>
  <c r="AT144"/>
  <c r="AL144"/>
  <c r="AP144"/>
  <c r="AH145"/>
  <c r="AO145"/>
  <c r="AN145"/>
  <c r="AR145"/>
  <c r="AM145"/>
  <c r="AK146"/>
  <c r="AS146"/>
  <c r="AT146"/>
  <c r="AR147"/>
  <c r="AI147"/>
  <c r="AP147"/>
  <c r="AQ148"/>
  <c r="AO148"/>
  <c r="AL148"/>
  <c r="AM148"/>
  <c r="AT149"/>
  <c r="AM149"/>
  <c r="AK150"/>
  <c r="AI150"/>
  <c r="AL150"/>
  <c r="AH151"/>
  <c r="AJ151"/>
  <c r="AR151"/>
  <c r="AS151"/>
  <c r="AT152"/>
  <c r="AS152"/>
  <c r="AH152"/>
  <c r="AQ152"/>
  <c r="AH153"/>
  <c r="AI153"/>
  <c r="AR153"/>
  <c r="AN154"/>
  <c r="AM154"/>
  <c r="AR154"/>
  <c r="AH155"/>
  <c r="AT155"/>
  <c r="AJ155"/>
  <c r="AT156"/>
  <c r="AQ156"/>
  <c r="AM156"/>
  <c r="AS157"/>
  <c r="AN157"/>
  <c r="AO157"/>
  <c r="AP157"/>
  <c r="AK158"/>
  <c r="AH158"/>
  <c r="AR158"/>
  <c r="AR159"/>
  <c r="AI159"/>
  <c r="AP159"/>
  <c r="AT159"/>
  <c r="AP44"/>
  <c r="AK44"/>
  <c r="AR44"/>
  <c r="AN44"/>
  <c r="AS47"/>
  <c r="AP47"/>
  <c r="AK47"/>
  <c r="AN47"/>
  <c r="AN46"/>
  <c r="AO46"/>
  <c r="AH46"/>
  <c r="AK46"/>
  <c r="AL48"/>
  <c r="AH48"/>
  <c r="AI48"/>
  <c r="AI49"/>
  <c r="AO49"/>
  <c r="AH50"/>
  <c r="AO50"/>
  <c r="AI50"/>
  <c r="AK50"/>
  <c r="AL52"/>
  <c r="AI52"/>
  <c r="AJ52"/>
  <c r="AK51"/>
  <c r="AJ51"/>
  <c r="AM51"/>
  <c r="AQ51"/>
  <c r="AS53"/>
  <c r="AI53"/>
  <c r="AK53"/>
  <c r="AH53"/>
  <c r="AM54"/>
  <c r="AJ54"/>
  <c r="AH54"/>
  <c r="AS55"/>
  <c r="AO55"/>
  <c r="AJ55"/>
  <c r="AP56"/>
  <c r="AR56"/>
  <c r="AJ57"/>
  <c r="AN57"/>
  <c r="AR57"/>
  <c r="AO58"/>
  <c r="AJ58"/>
  <c r="AR58"/>
  <c r="AQ58"/>
  <c r="AQ59"/>
  <c r="AO59"/>
  <c r="AL59"/>
  <c r="AM59"/>
  <c r="AR60"/>
  <c r="AQ60"/>
  <c r="AN60"/>
  <c r="AP60"/>
  <c r="AL61"/>
  <c r="AP61"/>
  <c r="AK61"/>
  <c r="AO62"/>
  <c r="AR62"/>
  <c r="AL62"/>
  <c r="AR63"/>
  <c r="AI63"/>
  <c r="AK64"/>
  <c r="AL64"/>
  <c r="AP65"/>
  <c r="AQ65"/>
  <c r="AK66"/>
  <c r="AJ66"/>
  <c r="AO66"/>
  <c r="AT67"/>
  <c r="AQ67"/>
  <c r="AK67"/>
  <c r="AL67"/>
  <c r="AK68"/>
  <c r="AT68"/>
  <c r="AO68"/>
  <c r="AL69"/>
  <c r="AT69"/>
  <c r="AK70"/>
  <c r="AL70"/>
  <c r="AS70"/>
  <c r="AT71"/>
  <c r="AH71"/>
  <c r="AI71"/>
  <c r="AO71"/>
  <c r="AL71"/>
  <c r="AH72"/>
  <c r="AS72"/>
  <c r="AL72"/>
  <c r="AI73"/>
  <c r="AS73"/>
  <c r="AL73"/>
  <c r="AI74"/>
  <c r="AK74"/>
  <c r="AP74"/>
  <c r="AT74"/>
  <c r="AN75"/>
  <c r="AK75"/>
  <c r="AI75"/>
  <c r="AQ75"/>
  <c r="AS75"/>
  <c r="AO76"/>
  <c r="AH76"/>
  <c r="AQ76"/>
  <c r="AT76"/>
  <c r="AO77"/>
  <c r="AM77"/>
  <c r="AT77"/>
  <c r="AP77"/>
  <c r="AS78"/>
  <c r="AJ78"/>
  <c r="AO78"/>
  <c r="AI79"/>
  <c r="AH79"/>
  <c r="AM79"/>
  <c r="AH80"/>
  <c r="AR80"/>
  <c r="AJ80"/>
  <c r="AS80"/>
  <c r="AI80"/>
  <c r="AL81"/>
  <c r="AJ81"/>
  <c r="AS81"/>
  <c r="AQ82"/>
  <c r="AR82"/>
  <c r="AN82"/>
  <c r="AN83"/>
  <c r="AL83"/>
  <c r="AH83"/>
  <c r="AO83"/>
  <c r="AP41"/>
  <c r="AH41"/>
  <c r="AJ41"/>
  <c r="AJ45"/>
  <c r="AR45"/>
  <c r="AN45"/>
  <c r="AM44"/>
  <c r="AL44"/>
  <c r="AI47"/>
  <c r="AJ47"/>
  <c r="AO47"/>
  <c r="AM46"/>
  <c r="AP46"/>
  <c r="AS46"/>
  <c r="AQ48"/>
  <c r="AT48"/>
  <c r="AO48"/>
  <c r="AL49"/>
  <c r="AJ49"/>
  <c r="AT49"/>
  <c r="AQ49"/>
  <c r="AP50"/>
  <c r="AT50"/>
  <c r="AS50"/>
  <c r="AM52"/>
  <c r="AH52"/>
  <c r="AQ52"/>
  <c r="AN52"/>
  <c r="AL51"/>
  <c r="AN51"/>
  <c r="AO53"/>
  <c r="AN53"/>
  <c r="AP53"/>
  <c r="AT54"/>
  <c r="AR54"/>
  <c r="AP54"/>
  <c r="AP55"/>
  <c r="AH55"/>
  <c r="AN55"/>
  <c r="AR55"/>
  <c r="AM56"/>
  <c r="AT56"/>
  <c r="AK56"/>
  <c r="AJ56"/>
  <c r="AI57"/>
  <c r="AK57"/>
  <c r="AP57"/>
  <c r="AL58"/>
  <c r="AS58"/>
  <c r="AK58"/>
  <c r="AT59"/>
  <c r="AK59"/>
  <c r="AR59"/>
  <c r="AJ60"/>
  <c r="AS60"/>
  <c r="AR61"/>
  <c r="AJ61"/>
  <c r="AS61"/>
  <c r="AI61"/>
  <c r="AS62"/>
  <c r="AM62"/>
  <c r="AP62"/>
  <c r="AT63"/>
  <c r="AL63"/>
  <c r="AK63"/>
  <c r="AQ63"/>
  <c r="AS63"/>
  <c r="AT64"/>
  <c r="AP64"/>
  <c r="AJ64"/>
  <c r="AN64"/>
  <c r="AK65"/>
  <c r="AS65"/>
  <c r="AI65"/>
  <c r="AO65"/>
  <c r="AM66"/>
  <c r="AP66"/>
  <c r="AQ66"/>
  <c r="AR66"/>
  <c r="AI67"/>
  <c r="AH67"/>
  <c r="AI68"/>
  <c r="AR68"/>
  <c r="AP68"/>
  <c r="AS68"/>
  <c r="AM69"/>
  <c r="AR69"/>
  <c r="AH69"/>
  <c r="AI69"/>
  <c r="AQ69"/>
  <c r="AR70"/>
  <c r="AQ70"/>
  <c r="AT70"/>
  <c r="AN71"/>
  <c r="AJ71"/>
  <c r="AK72"/>
  <c r="AI72"/>
  <c r="AJ72"/>
  <c r="AH73"/>
  <c r="AJ73"/>
  <c r="AM73"/>
  <c r="AR73"/>
  <c r="AO74"/>
  <c r="AQ74"/>
  <c r="AH75"/>
  <c r="AO75"/>
  <c r="AL76"/>
  <c r="AM76"/>
  <c r="AQ77"/>
  <c r="AK77"/>
  <c r="AR77"/>
  <c r="AP78"/>
  <c r="AR78"/>
  <c r="AQ78"/>
  <c r="AK79"/>
  <c r="AJ79"/>
  <c r="AQ79"/>
  <c r="AQ80"/>
  <c r="AK80"/>
  <c r="AQ81"/>
  <c r="AH81"/>
  <c r="AI81"/>
  <c r="AK81"/>
  <c r="AO82"/>
  <c r="AM82"/>
  <c r="AK82"/>
  <c r="AQ83"/>
  <c r="AM83"/>
  <c r="AL84"/>
  <c r="AI84"/>
  <c r="AK84"/>
  <c r="AP84"/>
  <c r="AL85"/>
  <c r="AR85"/>
  <c r="AT85"/>
  <c r="AT86"/>
  <c r="AL86"/>
  <c r="AR86"/>
  <c r="AS86"/>
  <c r="AO86"/>
  <c r="AI87"/>
  <c r="AT87"/>
  <c r="AO88"/>
  <c r="AM88"/>
  <c r="AN88"/>
  <c r="AK88"/>
  <c r="AJ89"/>
  <c r="AN89"/>
  <c r="AI89"/>
  <c r="AP89"/>
  <c r="AO90"/>
  <c r="AM90"/>
  <c r="AQ90"/>
  <c r="AI90"/>
  <c r="AH91"/>
  <c r="AM91"/>
  <c r="AR91"/>
  <c r="AL92"/>
  <c r="AI92"/>
  <c r="AT92"/>
  <c r="AN92"/>
  <c r="AQ93"/>
  <c r="AT93"/>
  <c r="AJ93"/>
  <c r="AL93"/>
  <c r="AO94"/>
  <c r="AT94"/>
  <c r="AL94"/>
  <c r="AP94"/>
  <c r="AI95"/>
  <c r="AQ95"/>
  <c r="AO96"/>
  <c r="AN96"/>
  <c r="AK97"/>
  <c r="AP97"/>
  <c r="AJ97"/>
  <c r="AK98"/>
  <c r="AL98"/>
  <c r="AQ98"/>
  <c r="AJ99"/>
  <c r="AR99"/>
  <c r="AO99"/>
  <c r="AO100"/>
  <c r="AL100"/>
  <c r="AS100"/>
  <c r="AK100"/>
  <c r="AM101"/>
  <c r="AJ101"/>
  <c r="AR102"/>
  <c r="AH102"/>
  <c r="AO102"/>
  <c r="AS102"/>
  <c r="AL103"/>
  <c r="AH103"/>
  <c r="AP103"/>
  <c r="AT104"/>
  <c r="AS104"/>
  <c r="AI105"/>
  <c r="AO105"/>
  <c r="AS105"/>
  <c r="AQ106"/>
  <c r="AM106"/>
  <c r="AS106"/>
  <c r="AK107"/>
  <c r="AR107"/>
  <c r="AS107"/>
  <c r="AN107"/>
  <c r="AJ108"/>
  <c r="AM108"/>
  <c r="AH108"/>
  <c r="AO108"/>
  <c r="AP109"/>
  <c r="AL109"/>
  <c r="AH109"/>
  <c r="AQ109"/>
  <c r="AN109"/>
  <c r="AO110"/>
  <c r="AI110"/>
  <c r="AT111"/>
  <c r="AO111"/>
  <c r="AR111"/>
  <c r="AK111"/>
  <c r="AQ112"/>
  <c r="AP112"/>
  <c r="AL112"/>
  <c r="AN113"/>
  <c r="AR113"/>
  <c r="AT114"/>
  <c r="AR114"/>
  <c r="AL114"/>
  <c r="AK114"/>
  <c r="AN115"/>
  <c r="AS115"/>
  <c r="AO115"/>
  <c r="AH116"/>
  <c r="AP116"/>
  <c r="AT116"/>
  <c r="AQ116"/>
  <c r="AR117"/>
  <c r="AO117"/>
  <c r="AK117"/>
  <c r="AK118"/>
  <c r="AS118"/>
  <c r="AQ118"/>
  <c r="AH118"/>
  <c r="AH119"/>
  <c r="AL119"/>
  <c r="AN119"/>
  <c r="AK120"/>
  <c r="AN120"/>
  <c r="AH120"/>
  <c r="AJ121"/>
  <c r="AO121"/>
  <c r="AP121"/>
  <c r="AT122"/>
  <c r="AK122"/>
  <c r="AP122"/>
  <c r="AI122"/>
  <c r="AQ123"/>
  <c r="AK123"/>
  <c r="AH124"/>
  <c r="AP124"/>
  <c r="AR124"/>
  <c r="AJ124"/>
  <c r="AP125"/>
  <c r="AQ125"/>
  <c r="AM126"/>
  <c r="AH126"/>
  <c r="AL126"/>
  <c r="AN127"/>
  <c r="AS127"/>
  <c r="AK127"/>
  <c r="AN128"/>
  <c r="AR128"/>
  <c r="AI128"/>
  <c r="AR129"/>
  <c r="AP129"/>
  <c r="AS129"/>
  <c r="AM129"/>
  <c r="AN129"/>
  <c r="AM130"/>
  <c r="AK130"/>
  <c r="AN130"/>
  <c r="AL130"/>
  <c r="AK131"/>
  <c r="AT131"/>
  <c r="AP131"/>
  <c r="AH132"/>
  <c r="AP132"/>
  <c r="AN132"/>
  <c r="AN133"/>
  <c r="AM133"/>
  <c r="AP133"/>
  <c r="AT133"/>
  <c r="AN134"/>
  <c r="AK134"/>
  <c r="AJ134"/>
  <c r="AR134"/>
  <c r="AJ135"/>
  <c r="AP135"/>
  <c r="AH135"/>
  <c r="AJ136"/>
  <c r="AO136"/>
  <c r="AH136"/>
  <c r="AP136"/>
  <c r="AN137"/>
  <c r="AQ137"/>
  <c r="AP137"/>
  <c r="AL138"/>
  <c r="AM138"/>
  <c r="AO138"/>
  <c r="AN138"/>
  <c r="AO139"/>
  <c r="AL139"/>
  <c r="AR139"/>
  <c r="AL140"/>
  <c r="AP140"/>
  <c r="AL141"/>
  <c r="AH141"/>
  <c r="AQ141"/>
  <c r="AI142"/>
  <c r="AM142"/>
  <c r="AJ142"/>
  <c r="AL143"/>
  <c r="AQ143"/>
  <c r="AK143"/>
  <c r="AH144"/>
  <c r="AI144"/>
  <c r="AS144"/>
  <c r="AK144"/>
  <c r="AQ145"/>
  <c r="AP145"/>
  <c r="AK145"/>
  <c r="AT145"/>
  <c r="AJ146"/>
  <c r="AQ146"/>
  <c r="AO146"/>
  <c r="AT147"/>
  <c r="AK147"/>
  <c r="AO147"/>
  <c r="AH147"/>
  <c r="AJ148"/>
  <c r="AT148"/>
  <c r="AR148"/>
  <c r="AR149"/>
  <c r="AK149"/>
  <c r="AI149"/>
  <c r="AP150"/>
  <c r="AJ150"/>
  <c r="AH150"/>
  <c r="AN151"/>
  <c r="AM151"/>
  <c r="AQ151"/>
  <c r="AL152"/>
  <c r="AM152"/>
  <c r="AI152"/>
  <c r="AJ152"/>
  <c r="AQ153"/>
  <c r="AP153"/>
  <c r="AL153"/>
  <c r="AJ153"/>
  <c r="AP154"/>
  <c r="AI154"/>
  <c r="AK154"/>
  <c r="AN155"/>
  <c r="AO155"/>
  <c r="AS156"/>
  <c r="AJ156"/>
  <c r="AO156"/>
  <c r="AH156"/>
  <c r="AQ157"/>
  <c r="AL157"/>
  <c r="AJ157"/>
  <c r="AM158"/>
  <c r="AJ158"/>
  <c r="AS158"/>
  <c r="AL159"/>
  <c r="AO159"/>
  <c r="AS159"/>
  <c r="AQ159"/>
  <c r="AI160"/>
  <c r="AR160"/>
  <c r="AN160"/>
  <c r="AH160"/>
  <c r="AK161"/>
  <c r="AQ84"/>
  <c r="AR84"/>
  <c r="AS84"/>
  <c r="AN85"/>
  <c r="AS85"/>
  <c r="AK85"/>
  <c r="AI86"/>
  <c r="AK86"/>
  <c r="AK87"/>
  <c r="AP87"/>
  <c r="AQ87"/>
  <c r="AL87"/>
  <c r="AH88"/>
  <c r="AT88"/>
  <c r="AS88"/>
  <c r="AM89"/>
  <c r="AQ89"/>
  <c r="AL90"/>
  <c r="AP90"/>
  <c r="AP91"/>
  <c r="AO91"/>
  <c r="AS91"/>
  <c r="AK91"/>
  <c r="AK92"/>
  <c r="AJ92"/>
  <c r="AP92"/>
  <c r="AS93"/>
  <c r="AM93"/>
  <c r="AN94"/>
  <c r="AR94"/>
  <c r="AH94"/>
  <c r="AO95"/>
  <c r="AR95"/>
  <c r="AM95"/>
  <c r="AS95"/>
  <c r="AT96"/>
  <c r="AQ96"/>
  <c r="AP96"/>
  <c r="AK96"/>
  <c r="AJ96"/>
  <c r="AS97"/>
  <c r="AQ97"/>
  <c r="AT97"/>
  <c r="AH98"/>
  <c r="AN98"/>
  <c r="AP98"/>
  <c r="AQ99"/>
  <c r="AM99"/>
  <c r="AN99"/>
  <c r="AS99"/>
  <c r="AR100"/>
  <c r="AQ100"/>
  <c r="AS101"/>
  <c r="AQ101"/>
  <c r="AN101"/>
  <c r="AH101"/>
  <c r="AK101"/>
  <c r="AP102"/>
  <c r="AL102"/>
  <c r="AT103"/>
  <c r="AI103"/>
  <c r="AR103"/>
  <c r="AK103"/>
  <c r="AQ104"/>
  <c r="AR104"/>
  <c r="AH104"/>
  <c r="AI104"/>
  <c r="AM105"/>
  <c r="AL105"/>
  <c r="AT105"/>
  <c r="AJ105"/>
  <c r="AT106"/>
  <c r="AJ106"/>
  <c r="AP106"/>
  <c r="AM107"/>
  <c r="AH107"/>
  <c r="AJ107"/>
  <c r="AS108"/>
  <c r="AR108"/>
  <c r="AJ109"/>
  <c r="AT109"/>
  <c r="AP110"/>
  <c r="AJ110"/>
  <c r="AT110"/>
  <c r="AM110"/>
  <c r="AS111"/>
  <c r="AP111"/>
  <c r="AM111"/>
  <c r="AO112"/>
  <c r="AM112"/>
  <c r="AT112"/>
  <c r="AR112"/>
  <c r="AQ113"/>
  <c r="AJ113"/>
  <c r="AL113"/>
  <c r="AK113"/>
  <c r="AO114"/>
  <c r="AP114"/>
  <c r="AS114"/>
  <c r="AI115"/>
  <c r="AJ115"/>
  <c r="AL115"/>
  <c r="AJ116"/>
  <c r="AL116"/>
  <c r="AN116"/>
  <c r="AS117"/>
  <c r="AJ117"/>
  <c r="AT117"/>
  <c r="AM118"/>
  <c r="AO118"/>
  <c r="AP118"/>
  <c r="AR119"/>
  <c r="AO119"/>
  <c r="AS119"/>
  <c r="AO120"/>
  <c r="AI120"/>
  <c r="AT120"/>
  <c r="AL120"/>
  <c r="AQ121"/>
  <c r="AM121"/>
  <c r="AR121"/>
  <c r="AN122"/>
  <c r="AL122"/>
  <c r="AS122"/>
  <c r="AR123"/>
  <c r="AJ123"/>
  <c r="AO123"/>
  <c r="AI123"/>
  <c r="AI124"/>
  <c r="AK124"/>
  <c r="AM125"/>
  <c r="AR125"/>
  <c r="AH125"/>
  <c r="AL125"/>
  <c r="AT125"/>
  <c r="AI126"/>
  <c r="AK126"/>
  <c r="AO126"/>
  <c r="AP126"/>
  <c r="AO127"/>
  <c r="AP127"/>
  <c r="AQ127"/>
  <c r="AO128"/>
  <c r="AL128"/>
  <c r="AQ128"/>
  <c r="AJ129"/>
  <c r="AL129"/>
  <c r="AO130"/>
  <c r="AJ130"/>
  <c r="AQ130"/>
  <c r="AI131"/>
  <c r="AJ131"/>
  <c r="AQ131"/>
  <c r="AJ132"/>
  <c r="AI132"/>
  <c r="AT132"/>
  <c r="AL133"/>
  <c r="AS133"/>
  <c r="AH133"/>
  <c r="AH134"/>
  <c r="AP134"/>
  <c r="AT134"/>
  <c r="AQ135"/>
  <c r="AT135"/>
  <c r="AN135"/>
  <c r="AN136"/>
  <c r="AQ136"/>
  <c r="AT137"/>
  <c r="AS137"/>
  <c r="AL137"/>
  <c r="AH137"/>
  <c r="AR138"/>
  <c r="AJ138"/>
  <c r="AI138"/>
  <c r="AP139"/>
  <c r="AS139"/>
  <c r="AJ139"/>
  <c r="AH140"/>
  <c r="AS140"/>
  <c r="AR140"/>
  <c r="AT140"/>
  <c r="AT141"/>
  <c r="AN141"/>
  <c r="AK141"/>
  <c r="AM141"/>
  <c r="AQ142"/>
  <c r="AS142"/>
  <c r="AR142"/>
  <c r="AH143"/>
  <c r="AM143"/>
  <c r="AI143"/>
  <c r="AT143"/>
  <c r="AO144"/>
  <c r="AM144"/>
  <c r="AJ144"/>
  <c r="AS145"/>
  <c r="AL145"/>
  <c r="AI146"/>
  <c r="AL146"/>
  <c r="AR146"/>
  <c r="AN147"/>
  <c r="AL147"/>
  <c r="AM147"/>
  <c r="AP148"/>
  <c r="AK148"/>
  <c r="AH148"/>
  <c r="AP149"/>
  <c r="AL149"/>
  <c r="AS149"/>
  <c r="AO149"/>
  <c r="AN150"/>
  <c r="AT150"/>
  <c r="AM150"/>
  <c r="AO150"/>
  <c r="AI151"/>
  <c r="AO151"/>
  <c r="AK151"/>
  <c r="AN152"/>
  <c r="AP152"/>
  <c r="AM153"/>
  <c r="AS153"/>
  <c r="AN153"/>
  <c r="AL154"/>
  <c r="AJ154"/>
  <c r="AS154"/>
  <c r="AQ154"/>
  <c r="AK155"/>
  <c r="AP155"/>
  <c r="AM155"/>
  <c r="AR155"/>
  <c r="AK156"/>
  <c r="AN156"/>
  <c r="AR156"/>
  <c r="AH157"/>
  <c r="AK157"/>
  <c r="AR157"/>
  <c r="AL158"/>
  <c r="AO158"/>
  <c r="AI158"/>
  <c r="AM159"/>
  <c r="AH159"/>
  <c r="AT160"/>
  <c r="AJ160"/>
  <c r="AS161"/>
  <c r="AT162"/>
  <c r="AM162"/>
  <c r="AI162"/>
  <c r="AN162"/>
  <c r="AI163"/>
  <c r="AJ163"/>
  <c r="AJ164"/>
  <c r="AN164"/>
  <c r="AP164"/>
  <c r="AS164"/>
  <c r="AT165"/>
  <c r="AN165"/>
  <c r="AJ165"/>
  <c r="AK165"/>
  <c r="AS166"/>
  <c r="AQ166"/>
  <c r="AI166"/>
  <c r="AQ167"/>
  <c r="AO167"/>
  <c r="AN167"/>
  <c r="AN168"/>
  <c r="AL168"/>
  <c r="AM168"/>
  <c r="AH168"/>
  <c r="AS169"/>
  <c r="AL169"/>
  <c r="AI169"/>
  <c r="AO170"/>
  <c r="AL170"/>
  <c r="AI170"/>
  <c r="AH170"/>
  <c r="AJ171"/>
  <c r="AL171"/>
  <c r="AN171"/>
  <c r="AS172"/>
  <c r="AQ172"/>
  <c r="AM172"/>
  <c r="AT173"/>
  <c r="AS173"/>
  <c r="AP173"/>
  <c r="AS174"/>
  <c r="AK174"/>
  <c r="AM174"/>
  <c r="AS175"/>
  <c r="AN175"/>
  <c r="AH176"/>
  <c r="AS176"/>
  <c r="AJ176"/>
  <c r="AT176"/>
  <c r="AS177"/>
  <c r="AP177"/>
  <c r="AH177"/>
  <c r="AO177"/>
  <c r="AQ178"/>
  <c r="AL178"/>
  <c r="AP178"/>
  <c r="AJ179"/>
  <c r="AM179"/>
  <c r="AH180"/>
  <c r="AT180"/>
  <c r="AJ180"/>
  <c r="AP180"/>
  <c r="AO181"/>
  <c r="AM181"/>
  <c r="AL181"/>
  <c r="AH182"/>
  <c r="AS182"/>
  <c r="AI182"/>
  <c r="AQ182"/>
  <c r="AS183"/>
  <c r="AR183"/>
  <c r="AM183"/>
  <c r="AL183"/>
  <c r="AO183"/>
  <c r="AK183"/>
  <c r="AK184"/>
  <c r="AI184"/>
  <c r="AQ184"/>
  <c r="AT185"/>
  <c r="AN185"/>
  <c r="AK185"/>
  <c r="AT186"/>
  <c r="AQ186"/>
  <c r="AO186"/>
  <c r="AN187"/>
  <c r="AR187"/>
  <c r="AJ187"/>
  <c r="AS188"/>
  <c r="AK188"/>
  <c r="AJ189"/>
  <c r="AR189"/>
  <c r="AK189"/>
  <c r="AO190"/>
  <c r="AI190"/>
  <c r="AN190"/>
  <c r="AM191"/>
  <c r="AN191"/>
  <c r="AQ191"/>
  <c r="AL192"/>
  <c r="AP192"/>
  <c r="AN192"/>
  <c r="AN159"/>
  <c r="AS160"/>
  <c r="AH161"/>
  <c r="AR161"/>
  <c r="AQ161"/>
  <c r="AL161"/>
  <c r="AP162"/>
  <c r="AQ162"/>
  <c r="AK162"/>
  <c r="AR163"/>
  <c r="AQ163"/>
  <c r="AH163"/>
  <c r="AL163"/>
  <c r="AL164"/>
  <c r="AH164"/>
  <c r="AI164"/>
  <c r="AH165"/>
  <c r="AP165"/>
  <c r="AS165"/>
  <c r="AK166"/>
  <c r="AP166"/>
  <c r="AJ166"/>
  <c r="AR167"/>
  <c r="AM167"/>
  <c r="AI167"/>
  <c r="AR168"/>
  <c r="AS168"/>
  <c r="AP168"/>
  <c r="AJ169"/>
  <c r="AN169"/>
  <c r="AM169"/>
  <c r="AK169"/>
  <c r="AR170"/>
  <c r="AQ170"/>
  <c r="AI171"/>
  <c r="AT171"/>
  <c r="AH171"/>
  <c r="AQ171"/>
  <c r="AH172"/>
  <c r="AN172"/>
  <c r="AJ172"/>
  <c r="AK173"/>
  <c r="AQ173"/>
  <c r="AO173"/>
  <c r="AI173"/>
  <c r="AI174"/>
  <c r="AN174"/>
  <c r="AH174"/>
  <c r="AM175"/>
  <c r="AJ175"/>
  <c r="AT175"/>
  <c r="AQ175"/>
  <c r="AL175"/>
  <c r="AP176"/>
  <c r="AR176"/>
  <c r="AM177"/>
  <c r="AL177"/>
  <c r="AQ177"/>
  <c r="AI178"/>
  <c r="AR178"/>
  <c r="AH178"/>
  <c r="AN179"/>
  <c r="AT179"/>
  <c r="AS179"/>
  <c r="AO179"/>
  <c r="AK180"/>
  <c r="AL180"/>
  <c r="AN180"/>
  <c r="AQ181"/>
  <c r="AN181"/>
  <c r="AH181"/>
  <c r="AI181"/>
  <c r="AR182"/>
  <c r="AM182"/>
  <c r="AI183"/>
  <c r="AJ184"/>
  <c r="AN184"/>
  <c r="AT184"/>
  <c r="AP185"/>
  <c r="AL185"/>
  <c r="AM185"/>
  <c r="AL186"/>
  <c r="AH186"/>
  <c r="AR186"/>
  <c r="AK186"/>
  <c r="AS187"/>
  <c r="AQ187"/>
  <c r="AT187"/>
  <c r="AH187"/>
  <c r="AL188"/>
  <c r="AI188"/>
  <c r="AN188"/>
  <c r="AQ188"/>
  <c r="AP189"/>
  <c r="AT189"/>
  <c r="AM189"/>
  <c r="AQ190"/>
  <c r="AT190"/>
  <c r="AJ190"/>
  <c r="AM190"/>
  <c r="AL191"/>
  <c r="AJ191"/>
  <c r="AP191"/>
  <c r="AO192"/>
  <c r="AR192"/>
  <c r="AS192"/>
  <c r="AH192"/>
  <c r="AM160"/>
  <c r="AL160"/>
  <c r="AJ161"/>
  <c r="AH84"/>
  <c r="AT84"/>
  <c r="AN84"/>
  <c r="AP85"/>
  <c r="AQ85"/>
  <c r="AJ85"/>
  <c r="AP86"/>
  <c r="AN86"/>
  <c r="AO87"/>
  <c r="AH87"/>
  <c r="AS87"/>
  <c r="AM87"/>
  <c r="AL88"/>
  <c r="AR88"/>
  <c r="AI88"/>
  <c r="AR89"/>
  <c r="AK89"/>
  <c r="AH89"/>
  <c r="AJ90"/>
  <c r="AR90"/>
  <c r="AQ91"/>
  <c r="AI91"/>
  <c r="AN91"/>
  <c r="AO92"/>
  <c r="AH92"/>
  <c r="AR92"/>
  <c r="AR93"/>
  <c r="AN93"/>
  <c r="AM94"/>
  <c r="AJ94"/>
  <c r="AK94"/>
  <c r="AT95"/>
  <c r="AH95"/>
  <c r="AK95"/>
  <c r="AJ95"/>
  <c r="AS96"/>
  <c r="AM96"/>
  <c r="AR96"/>
  <c r="AH96"/>
  <c r="AL96"/>
  <c r="AI97"/>
  <c r="AL97"/>
  <c r="AR97"/>
  <c r="AO97"/>
  <c r="AI98"/>
  <c r="AO98"/>
  <c r="AM98"/>
  <c r="AP99"/>
  <c r="AK99"/>
  <c r="AL99"/>
  <c r="AM100"/>
  <c r="AH100"/>
  <c r="AT100"/>
  <c r="AP101"/>
  <c r="AR101"/>
  <c r="AL101"/>
  <c r="AT101"/>
  <c r="AN102"/>
  <c r="AM102"/>
  <c r="AK102"/>
  <c r="AO103"/>
  <c r="AJ103"/>
  <c r="AN103"/>
  <c r="AS103"/>
  <c r="AN104"/>
  <c r="AP104"/>
  <c r="AK104"/>
  <c r="AL104"/>
  <c r="AN105"/>
  <c r="AR105"/>
  <c r="AP105"/>
  <c r="AQ105"/>
  <c r="AN106"/>
  <c r="AK106"/>
  <c r="AH106"/>
  <c r="AQ107"/>
  <c r="AL107"/>
  <c r="AI108"/>
  <c r="AQ108"/>
  <c r="AP108"/>
  <c r="AI109"/>
  <c r="AM109"/>
  <c r="AL110"/>
  <c r="AH110"/>
  <c r="AK110"/>
  <c r="AS110"/>
  <c r="AI111"/>
  <c r="AQ111"/>
  <c r="AH111"/>
  <c r="AN112"/>
  <c r="AS112"/>
  <c r="AI112"/>
  <c r="AI113"/>
  <c r="AT113"/>
  <c r="AS113"/>
  <c r="AH113"/>
  <c r="AJ114"/>
  <c r="AM114"/>
  <c r="AQ114"/>
  <c r="AK115"/>
  <c r="AH115"/>
  <c r="AR115"/>
  <c r="AR116"/>
  <c r="AK116"/>
  <c r="AS116"/>
  <c r="AH117"/>
  <c r="AI117"/>
  <c r="AP117"/>
  <c r="AQ117"/>
  <c r="AL118"/>
  <c r="AT118"/>
  <c r="AT119"/>
  <c r="AI119"/>
  <c r="AM119"/>
  <c r="AJ120"/>
  <c r="AR120"/>
  <c r="AS120"/>
  <c r="AP120"/>
  <c r="AI121"/>
  <c r="AH121"/>
  <c r="AS121"/>
  <c r="AL121"/>
  <c r="AH122"/>
  <c r="AR122"/>
  <c r="AH123"/>
  <c r="AP123"/>
  <c r="AN123"/>
  <c r="AL123"/>
  <c r="AO124"/>
  <c r="AQ124"/>
  <c r="AT124"/>
  <c r="AS125"/>
  <c r="AO125"/>
  <c r="AN125"/>
  <c r="AI125"/>
  <c r="AJ126"/>
  <c r="AT126"/>
  <c r="AN126"/>
  <c r="AS126"/>
  <c r="AL127"/>
  <c r="AI127"/>
  <c r="AM127"/>
  <c r="AM128"/>
  <c r="AS128"/>
  <c r="AK128"/>
  <c r="AT128"/>
  <c r="AK129"/>
  <c r="AT129"/>
  <c r="AS130"/>
  <c r="AH130"/>
  <c r="AS131"/>
  <c r="AR131"/>
  <c r="AH131"/>
  <c r="AM131"/>
  <c r="AK132"/>
  <c r="AL132"/>
  <c r="AQ132"/>
  <c r="AJ133"/>
  <c r="AI133"/>
  <c r="AR133"/>
  <c r="AQ134"/>
  <c r="AL134"/>
  <c r="AM135"/>
  <c r="AL135"/>
  <c r="AI135"/>
  <c r="AT136"/>
  <c r="AI136"/>
  <c r="AR136"/>
  <c r="AR137"/>
  <c r="AO137"/>
  <c r="AM137"/>
  <c r="AK137"/>
  <c r="AH138"/>
  <c r="AT138"/>
  <c r="AI139"/>
  <c r="AQ139"/>
  <c r="AH139"/>
  <c r="AN140"/>
  <c r="AM140"/>
  <c r="AQ140"/>
  <c r="AK140"/>
  <c r="AJ140"/>
  <c r="AP141"/>
  <c r="AJ141"/>
  <c r="AS141"/>
  <c r="AO141"/>
  <c r="AK142"/>
  <c r="AH142"/>
  <c r="AL142"/>
  <c r="AN143"/>
  <c r="AS143"/>
  <c r="AP143"/>
  <c r="AN144"/>
  <c r="AQ144"/>
  <c r="AR144"/>
  <c r="AI145"/>
  <c r="AJ145"/>
  <c r="AN146"/>
  <c r="AM146"/>
  <c r="AH146"/>
  <c r="AP146"/>
  <c r="AS147"/>
  <c r="AQ147"/>
  <c r="AJ147"/>
  <c r="AS148"/>
  <c r="AN148"/>
  <c r="AI148"/>
  <c r="AN149"/>
  <c r="AJ149"/>
  <c r="AH149"/>
  <c r="AQ149"/>
  <c r="AR150"/>
  <c r="AS150"/>
  <c r="AQ150"/>
  <c r="AT151"/>
  <c r="AP151"/>
  <c r="AL151"/>
  <c r="AO152"/>
  <c r="AK152"/>
  <c r="AR152"/>
  <c r="AT153"/>
  <c r="AO153"/>
  <c r="AK153"/>
  <c r="AT154"/>
  <c r="AO154"/>
  <c r="AH154"/>
  <c r="AS155"/>
  <c r="AL155"/>
  <c r="AQ155"/>
  <c r="AI155"/>
  <c r="AI156"/>
  <c r="AP156"/>
  <c r="AL156"/>
  <c r="AI157"/>
  <c r="AM157"/>
  <c r="AT157"/>
  <c r="AN158"/>
  <c r="AQ158"/>
  <c r="AP158"/>
  <c r="AT158"/>
  <c r="AJ159"/>
  <c r="AQ160"/>
  <c r="AK160"/>
  <c r="AP161"/>
  <c r="AT161"/>
  <c r="AR162"/>
  <c r="AL162"/>
  <c r="AO162"/>
  <c r="AS163"/>
  <c r="AK163"/>
  <c r="AO163"/>
  <c r="AQ164"/>
  <c r="AO164"/>
  <c r="AT164"/>
  <c r="AL165"/>
  <c r="AQ165"/>
  <c r="AM165"/>
  <c r="AI165"/>
  <c r="AO166"/>
  <c r="AN166"/>
  <c r="AR166"/>
  <c r="AM166"/>
  <c r="AT167"/>
  <c r="AP167"/>
  <c r="AH167"/>
  <c r="AO168"/>
  <c r="AQ168"/>
  <c r="AI168"/>
  <c r="AK168"/>
  <c r="AQ169"/>
  <c r="AR169"/>
  <c r="AS170"/>
  <c r="AM170"/>
  <c r="AJ170"/>
  <c r="AT170"/>
  <c r="AM171"/>
  <c r="AP171"/>
  <c r="AS171"/>
  <c r="AT172"/>
  <c r="AK172"/>
  <c r="AR172"/>
  <c r="AN173"/>
  <c r="AH173"/>
  <c r="AL173"/>
  <c r="AQ174"/>
  <c r="AP174"/>
  <c r="AJ174"/>
  <c r="AH175"/>
  <c r="AI175"/>
  <c r="AL176"/>
  <c r="AN176"/>
  <c r="AM176"/>
  <c r="AO176"/>
  <c r="AK177"/>
  <c r="AT177"/>
  <c r="AI177"/>
  <c r="AN177"/>
  <c r="AT178"/>
  <c r="AO178"/>
  <c r="AJ178"/>
  <c r="AP179"/>
  <c r="AI179"/>
  <c r="AK179"/>
  <c r="AR180"/>
  <c r="AO180"/>
  <c r="AS180"/>
  <c r="AM180"/>
  <c r="AS181"/>
  <c r="AP181"/>
  <c r="AO182"/>
  <c r="AL182"/>
  <c r="AK182"/>
  <c r="AJ182"/>
  <c r="AN182"/>
  <c r="AT183"/>
  <c r="AJ183"/>
  <c r="AQ183"/>
  <c r="AH183"/>
  <c r="AN183"/>
  <c r="AH184"/>
  <c r="AS184"/>
  <c r="AL184"/>
  <c r="AI185"/>
  <c r="AS185"/>
  <c r="AQ185"/>
  <c r="AO185"/>
  <c r="AS186"/>
  <c r="AP186"/>
  <c r="AN186"/>
  <c r="AK187"/>
  <c r="AM187"/>
  <c r="AM188"/>
  <c r="AT188"/>
  <c r="AH189"/>
  <c r="AS189"/>
  <c r="AI189"/>
  <c r="AN189"/>
  <c r="AK190"/>
  <c r="AH190"/>
  <c r="AI191"/>
  <c r="AR191"/>
  <c r="AO191"/>
  <c r="AH191"/>
  <c r="AJ192"/>
  <c r="AK192"/>
  <c r="AK159"/>
  <c r="AP160"/>
  <c r="AO160"/>
  <c r="AI161"/>
  <c r="AN161"/>
  <c r="AM161"/>
  <c r="AO161"/>
  <c r="AS162"/>
  <c r="AJ162"/>
  <c r="AH162"/>
  <c r="AP163"/>
  <c r="AN163"/>
  <c r="AT163"/>
  <c r="AM163"/>
  <c r="AM164"/>
  <c r="AK164"/>
  <c r="AR164"/>
  <c r="AR165"/>
  <c r="AO165"/>
  <c r="AT166"/>
  <c r="AL166"/>
  <c r="AH166"/>
  <c r="AS167"/>
  <c r="AJ167"/>
  <c r="AL167"/>
  <c r="AK167"/>
  <c r="AJ168"/>
  <c r="AT168"/>
  <c r="AH169"/>
  <c r="AT169"/>
  <c r="AO169"/>
  <c r="AP169"/>
  <c r="AK170"/>
  <c r="AP170"/>
  <c r="AN170"/>
  <c r="AO171"/>
  <c r="AK171"/>
  <c r="AR171"/>
  <c r="AP172"/>
  <c r="AI172"/>
  <c r="AL172"/>
  <c r="AO172"/>
  <c r="AJ173"/>
  <c r="AR173"/>
  <c r="AM173"/>
  <c r="AR174"/>
  <c r="AO174"/>
  <c r="AL174"/>
  <c r="AT174"/>
  <c r="AO175"/>
  <c r="AP175"/>
  <c r="AR175"/>
  <c r="AK175"/>
  <c r="AK176"/>
  <c r="AQ176"/>
  <c r="AI176"/>
  <c r="AR177"/>
  <c r="AJ177"/>
  <c r="AK178"/>
  <c r="AS178"/>
  <c r="AM178"/>
  <c r="AN178"/>
  <c r="AR179"/>
  <c r="AQ179"/>
  <c r="AH179"/>
  <c r="AL179"/>
  <c r="AI180"/>
  <c r="AQ180"/>
  <c r="AT181"/>
  <c r="AK181"/>
  <c r="AJ181"/>
  <c r="AR181"/>
  <c r="AT182"/>
  <c r="AP182"/>
  <c r="AP183"/>
  <c r="AR184"/>
  <c r="AM184"/>
  <c r="AO184"/>
  <c r="AP184"/>
  <c r="AR185"/>
  <c r="AH185"/>
  <c r="AJ185"/>
  <c r="AJ186"/>
  <c r="AM186"/>
  <c r="AI186"/>
  <c r="AP187"/>
  <c r="AO187"/>
  <c r="AL187"/>
  <c r="AI187"/>
  <c r="AO188"/>
  <c r="AJ188"/>
  <c r="AH188"/>
  <c r="AP188"/>
  <c r="AR188"/>
  <c r="AO189"/>
  <c r="AL189"/>
  <c r="AQ189"/>
  <c r="AP190"/>
  <c r="AS190"/>
  <c r="AL190"/>
  <c r="AR190"/>
  <c r="AS191"/>
  <c r="AT191"/>
  <c r="AK191"/>
  <c r="AT192"/>
  <c r="AI192"/>
  <c r="AQ192"/>
  <c r="AM192"/>
  <c r="AZ7"/>
  <c r="AX8" s="1"/>
  <c r="AZ8" s="1"/>
  <c r="AG141" i="5" l="1"/>
  <c r="AH116"/>
  <c r="AL12"/>
  <c r="AN193"/>
  <c r="AF189"/>
  <c r="AJ186"/>
  <c r="AH186"/>
  <c r="AF184"/>
  <c r="AK181"/>
  <c r="AH179"/>
  <c r="AI177"/>
  <c r="AG167"/>
  <c r="AK167"/>
  <c r="AI163"/>
  <c r="AJ159"/>
  <c r="AM155"/>
  <c r="AM151"/>
  <c r="AL147"/>
  <c r="AM143"/>
  <c r="AN143"/>
  <c r="AI139"/>
  <c r="AI135"/>
  <c r="AF131"/>
  <c r="AN127"/>
  <c r="AI127"/>
  <c r="AF196"/>
  <c r="AG192"/>
  <c r="AF188"/>
  <c r="AF176"/>
  <c r="AN174"/>
  <c r="AL172"/>
  <c r="AG170"/>
  <c r="AN166"/>
  <c r="AN162"/>
  <c r="AL158"/>
  <c r="AI154"/>
  <c r="AK150"/>
  <c r="AJ146"/>
  <c r="AM146"/>
  <c r="AL142"/>
  <c r="AN138"/>
  <c r="AK134"/>
  <c r="AJ130"/>
  <c r="AM130"/>
  <c r="AL126"/>
  <c r="AM121"/>
  <c r="AL117"/>
  <c r="AJ113"/>
  <c r="AL109"/>
  <c r="AI105"/>
  <c r="AL101"/>
  <c r="AG97"/>
  <c r="AU35"/>
  <c r="AV35" s="1"/>
  <c r="AH160"/>
  <c r="AJ33"/>
  <c r="AF52"/>
  <c r="AI39"/>
  <c r="AG21"/>
  <c r="AM26"/>
  <c r="AJ12"/>
  <c r="AJ193"/>
  <c r="AH189"/>
  <c r="AI186"/>
  <c r="AN184"/>
  <c r="AI181"/>
  <c r="AG181"/>
  <c r="AJ179"/>
  <c r="AK177"/>
  <c r="AI167"/>
  <c r="AH163"/>
  <c r="AL159"/>
  <c r="AN155"/>
  <c r="AF151"/>
  <c r="AN147"/>
  <c r="AJ143"/>
  <c r="AM139"/>
  <c r="AL135"/>
  <c r="AM131"/>
  <c r="AL127"/>
  <c r="AG123"/>
  <c r="AK123"/>
  <c r="AG196"/>
  <c r="AF192"/>
  <c r="AG188"/>
  <c r="AM176"/>
  <c r="AH174"/>
  <c r="AJ172"/>
  <c r="AN172"/>
  <c r="AL170"/>
  <c r="AG166"/>
  <c r="AH162"/>
  <c r="AG158"/>
  <c r="AK154"/>
  <c r="AJ150"/>
  <c r="AN150"/>
  <c r="AL146"/>
  <c r="AG142"/>
  <c r="AK138"/>
  <c r="AJ134"/>
  <c r="AM134"/>
  <c r="AL130"/>
  <c r="AN126"/>
  <c r="AF121"/>
  <c r="AN117"/>
  <c r="AK117"/>
  <c r="AF113"/>
  <c r="AN109"/>
  <c r="AM109"/>
  <c r="AJ105"/>
  <c r="AH101"/>
  <c r="AJ97"/>
  <c r="AL93"/>
  <c r="AG89"/>
  <c r="AK89"/>
  <c r="AN81"/>
  <c r="AK122"/>
  <c r="AJ118"/>
  <c r="AM118"/>
  <c r="AI114"/>
  <c r="AG110"/>
  <c r="AK106"/>
  <c r="AJ106"/>
  <c r="AI102"/>
  <c r="AL98"/>
  <c r="AN94"/>
  <c r="AI90"/>
  <c r="AI86"/>
  <c r="AH82"/>
  <c r="AN157"/>
  <c r="AL87"/>
  <c r="AI12"/>
  <c r="AF12"/>
  <c r="AL193"/>
  <c r="AJ189"/>
  <c r="AM186"/>
  <c r="AK186"/>
  <c r="AH181"/>
  <c r="AN179"/>
  <c r="AF177"/>
  <c r="AN167"/>
  <c r="AF163"/>
  <c r="AF159"/>
  <c r="AJ155"/>
  <c r="AN151"/>
  <c r="AK151"/>
  <c r="AJ147"/>
  <c r="AI143"/>
  <c r="AL139"/>
  <c r="AG135"/>
  <c r="AH135"/>
  <c r="AG127"/>
  <c r="AK127"/>
  <c r="AF123"/>
  <c r="AI196"/>
  <c r="AN192"/>
  <c r="AL188"/>
  <c r="AK176"/>
  <c r="AJ174"/>
  <c r="AH172"/>
  <c r="AM170"/>
  <c r="AM166"/>
  <c r="AJ162"/>
  <c r="AM162"/>
  <c r="AI158"/>
  <c r="AM154"/>
  <c r="AH150"/>
  <c r="AG146"/>
  <c r="AH142"/>
  <c r="AG138"/>
  <c r="AH134"/>
  <c r="AI130"/>
  <c r="AH126"/>
  <c r="AN121"/>
  <c r="AI121"/>
  <c r="AM113"/>
  <c r="AJ109"/>
  <c r="AN105"/>
  <c r="AM105"/>
  <c r="AN97"/>
  <c r="AH195"/>
  <c r="AF76"/>
  <c r="AF58"/>
  <c r="AF45"/>
  <c r="AJ27"/>
  <c r="AH11"/>
  <c r="AH12"/>
  <c r="AF193"/>
  <c r="AN189"/>
  <c r="AL186"/>
  <c r="AJ184"/>
  <c r="AH184"/>
  <c r="AM181"/>
  <c r="AI179"/>
  <c r="AG177"/>
  <c r="AL167"/>
  <c r="AG163"/>
  <c r="AK163"/>
  <c r="AG159"/>
  <c r="AF155"/>
  <c r="AL151"/>
  <c r="AM147"/>
  <c r="AK143"/>
  <c r="AN139"/>
  <c r="AF135"/>
  <c r="AN131"/>
  <c r="AK131"/>
  <c r="AN123"/>
  <c r="AI123"/>
  <c r="AN196"/>
  <c r="AL192"/>
  <c r="AM188"/>
  <c r="AK188"/>
  <c r="AI176"/>
  <c r="AK174"/>
  <c r="AI174"/>
  <c r="AG172"/>
  <c r="AF170"/>
  <c r="AF166"/>
  <c r="AK162"/>
  <c r="AJ158"/>
  <c r="AH154"/>
  <c r="AM150"/>
  <c r="AH146"/>
  <c r="AM142"/>
  <c r="AH138"/>
  <c r="AI134"/>
  <c r="AH130"/>
  <c r="AG126"/>
  <c r="AL121"/>
  <c r="AI117"/>
  <c r="AJ117"/>
  <c r="AG109"/>
  <c r="AK109"/>
  <c r="AG101"/>
  <c r="AK101"/>
  <c r="AM97"/>
  <c r="AN89"/>
  <c r="AM89"/>
  <c r="AG81"/>
  <c r="AK81"/>
  <c r="AL122"/>
  <c r="AI118"/>
  <c r="AH114"/>
  <c r="AN110"/>
  <c r="AH106"/>
  <c r="AF102"/>
  <c r="AM102"/>
  <c r="AI98"/>
  <c r="AG94"/>
  <c r="AK90"/>
  <c r="AF90"/>
  <c r="AJ86"/>
  <c r="AK82"/>
  <c r="AF78"/>
  <c r="AH74"/>
  <c r="AM51"/>
  <c r="AM48"/>
  <c r="AF48"/>
  <c r="AL43"/>
  <c r="AJ38"/>
  <c r="AL32"/>
  <c r="AJ77"/>
  <c r="AF77"/>
  <c r="AI72"/>
  <c r="AF68"/>
  <c r="AN64"/>
  <c r="AH60"/>
  <c r="AM56"/>
  <c r="AI40"/>
  <c r="AJ34"/>
  <c r="AH69"/>
  <c r="AM65"/>
  <c r="AF65"/>
  <c r="AG61"/>
  <c r="AN57"/>
  <c r="AI54"/>
  <c r="AK47"/>
  <c r="AN47"/>
  <c r="AM44"/>
  <c r="AJ41"/>
  <c r="AN36"/>
  <c r="AK30"/>
  <c r="AM22"/>
  <c r="AK20"/>
  <c r="AF13"/>
  <c r="AM9"/>
  <c r="AL5"/>
  <c r="AK25"/>
  <c r="AI10"/>
  <c r="AF10"/>
  <c r="AG7"/>
  <c r="AI169"/>
  <c r="AL153"/>
  <c r="AM93"/>
  <c r="AL89"/>
  <c r="AM85"/>
  <c r="AF85"/>
  <c r="AJ81"/>
  <c r="AH118"/>
  <c r="AG114"/>
  <c r="AK110"/>
  <c r="AF110"/>
  <c r="AI106"/>
  <c r="AJ102"/>
  <c r="AN98"/>
  <c r="AL94"/>
  <c r="AJ90"/>
  <c r="AL86"/>
  <c r="AM82"/>
  <c r="AI78"/>
  <c r="AN78"/>
  <c r="AL74"/>
  <c r="AI51"/>
  <c r="AH43"/>
  <c r="AK38"/>
  <c r="AN32"/>
  <c r="AN72"/>
  <c r="AJ72"/>
  <c r="AJ68"/>
  <c r="AI64"/>
  <c r="AF60"/>
  <c r="AN56"/>
  <c r="AI56"/>
  <c r="AM40"/>
  <c r="AF34"/>
  <c r="AN73"/>
  <c r="AI73"/>
  <c r="AG69"/>
  <c r="AL65"/>
  <c r="AI61"/>
  <c r="AN54"/>
  <c r="AJ54"/>
  <c r="AF47"/>
  <c r="AK44"/>
  <c r="AH41"/>
  <c r="AG36"/>
  <c r="AI36"/>
  <c r="AG30"/>
  <c r="AG22"/>
  <c r="AJ20"/>
  <c r="AL17"/>
  <c r="AM13"/>
  <c r="AF9"/>
  <c r="AJ5"/>
  <c r="AF25"/>
  <c r="AJ10"/>
  <c r="AN191"/>
  <c r="AK185"/>
  <c r="AL137"/>
  <c r="AJ129"/>
  <c r="AH164"/>
  <c r="AF140"/>
  <c r="AJ99"/>
  <c r="AF91"/>
  <c r="AL83"/>
  <c r="AM108"/>
  <c r="AL96"/>
  <c r="AM88"/>
  <c r="AF46"/>
  <c r="AF33"/>
  <c r="AL29"/>
  <c r="AI75"/>
  <c r="AI66"/>
  <c r="AL35"/>
  <c r="AJ28"/>
  <c r="AN63"/>
  <c r="AH45"/>
  <c r="AF37"/>
  <c r="AF27"/>
  <c r="AK21"/>
  <c r="AF18"/>
  <c r="AG11"/>
  <c r="AF6"/>
  <c r="AG78"/>
  <c r="AK74"/>
  <c r="AJ51"/>
  <c r="AJ48"/>
  <c r="AK48"/>
  <c r="AG43"/>
  <c r="AG38"/>
  <c r="AI38"/>
  <c r="AG32"/>
  <c r="AM77"/>
  <c r="AF72"/>
  <c r="AL68"/>
  <c r="AH68"/>
  <c r="AJ64"/>
  <c r="AK60"/>
  <c r="AJ56"/>
  <c r="AF40"/>
  <c r="AK40"/>
  <c r="AH34"/>
  <c r="AK73"/>
  <c r="AJ65"/>
  <c r="AK65"/>
  <c r="AF61"/>
  <c r="AG57"/>
  <c r="AF54"/>
  <c r="AH47"/>
  <c r="AF44"/>
  <c r="AL41"/>
  <c r="AM41"/>
  <c r="AM30"/>
  <c r="AK22"/>
  <c r="AN20"/>
  <c r="AH20"/>
  <c r="AN13"/>
  <c r="AH9"/>
  <c r="AH5"/>
  <c r="AH25"/>
  <c r="AN23"/>
  <c r="AN10"/>
  <c r="AI7"/>
  <c r="AL169"/>
  <c r="AJ161"/>
  <c r="AN93"/>
  <c r="AI93"/>
  <c r="AF89"/>
  <c r="AH85"/>
  <c r="AL81"/>
  <c r="AG122"/>
  <c r="AI122"/>
  <c r="AL118"/>
  <c r="AN114"/>
  <c r="AI110"/>
  <c r="AN106"/>
  <c r="AL102"/>
  <c r="AM98"/>
  <c r="AM94"/>
  <c r="AG90"/>
  <c r="AN86"/>
  <c r="AJ82"/>
  <c r="AH78"/>
  <c r="AI74"/>
  <c r="AK51"/>
  <c r="AN51"/>
  <c r="AI48"/>
  <c r="AN43"/>
  <c r="AN38"/>
  <c r="AK32"/>
  <c r="AH77"/>
  <c r="AG72"/>
  <c r="AK68"/>
  <c r="AM64"/>
  <c r="AM60"/>
  <c r="AL56"/>
  <c r="AL40"/>
  <c r="AM34"/>
  <c r="AM73"/>
  <c r="AH73"/>
  <c r="AN69"/>
  <c r="AH65"/>
  <c r="AK61"/>
  <c r="AN61"/>
  <c r="AI57"/>
  <c r="AG54"/>
  <c r="AG47"/>
  <c r="AG44"/>
  <c r="AF41"/>
  <c r="AJ36"/>
  <c r="AL30"/>
  <c r="AL22"/>
  <c r="AI22"/>
  <c r="AG20"/>
  <c r="AJ13"/>
  <c r="AN9"/>
  <c r="AG5"/>
  <c r="AL25"/>
  <c r="AI25"/>
  <c r="AH10"/>
  <c r="AL7"/>
  <c r="AJ7"/>
  <c r="AN185"/>
  <c r="AH180"/>
  <c r="AJ137"/>
  <c r="AN125"/>
  <c r="AF164"/>
  <c r="AH140"/>
  <c r="AL107"/>
  <c r="AF99"/>
  <c r="AN87"/>
  <c r="AL79"/>
  <c r="AH104"/>
  <c r="AM96"/>
  <c r="AG80"/>
  <c r="AH53"/>
  <c r="AM42"/>
  <c r="AI33"/>
  <c r="AJ29"/>
  <c r="AN75"/>
  <c r="AH66"/>
  <c r="AH52"/>
  <c r="AH28"/>
  <c r="AH71"/>
  <c r="AK63"/>
  <c r="AI37"/>
  <c r="AI27"/>
  <c r="AN21"/>
  <c r="AM14"/>
  <c r="AN11"/>
  <c r="AL6"/>
  <c r="AL24"/>
  <c r="AK15"/>
  <c r="AI8"/>
  <c r="AM187"/>
  <c r="AK59"/>
  <c r="AL84"/>
  <c r="AJ108"/>
  <c r="AI168"/>
  <c r="AI49"/>
  <c r="AJ52"/>
  <c r="AM178"/>
  <c r="AL15"/>
  <c r="AK193"/>
  <c r="AG186"/>
  <c r="AN181"/>
  <c r="AL177"/>
  <c r="AM167"/>
  <c r="AI159"/>
  <c r="AG151"/>
  <c r="AI147"/>
  <c r="AF139"/>
  <c r="AK135"/>
  <c r="AH127"/>
  <c r="AJ192"/>
  <c r="AH176"/>
  <c r="AK172"/>
  <c r="AJ166"/>
  <c r="AH158"/>
  <c r="AN154"/>
  <c r="AN146"/>
  <c r="AJ138"/>
  <c r="AL134"/>
  <c r="AK126"/>
  <c r="AK121"/>
  <c r="AH113"/>
  <c r="AK105"/>
  <c r="AI97"/>
  <c r="AL95"/>
  <c r="AI28"/>
  <c r="AI14"/>
  <c r="AI193"/>
  <c r="AL189"/>
  <c r="AK184"/>
  <c r="AF179"/>
  <c r="AF167"/>
  <c r="AN159"/>
  <c r="AI155"/>
  <c r="AH147"/>
  <c r="AK139"/>
  <c r="AH131"/>
  <c r="AM123"/>
  <c r="AH196"/>
  <c r="AH188"/>
  <c r="AF174"/>
  <c r="AK170"/>
  <c r="AI166"/>
  <c r="AM158"/>
  <c r="AI150"/>
  <c r="AJ142"/>
  <c r="AL138"/>
  <c r="AK130"/>
  <c r="AI126"/>
  <c r="AM117"/>
  <c r="AN113"/>
  <c r="AF105"/>
  <c r="AI101"/>
  <c r="AF93"/>
  <c r="AL85"/>
  <c r="AF122"/>
  <c r="AK114"/>
  <c r="AM110"/>
  <c r="AG102"/>
  <c r="AF94"/>
  <c r="AG86"/>
  <c r="AF187"/>
  <c r="AJ19"/>
  <c r="AH193"/>
  <c r="AG189"/>
  <c r="AI184"/>
  <c r="AK179"/>
  <c r="AH167"/>
  <c r="AM159"/>
  <c r="AI151"/>
  <c r="AL143"/>
  <c r="AJ139"/>
  <c r="AL131"/>
  <c r="AL123"/>
  <c r="AM192"/>
  <c r="AI188"/>
  <c r="AG174"/>
  <c r="AN170"/>
  <c r="AG162"/>
  <c r="AF158"/>
  <c r="AF150"/>
  <c r="AF142"/>
  <c r="AF134"/>
  <c r="AF126"/>
  <c r="AG113"/>
  <c r="AF109"/>
  <c r="AF101"/>
  <c r="AF133"/>
  <c r="AH35"/>
  <c r="AJ18"/>
  <c r="AG12"/>
  <c r="AK189"/>
  <c r="AG184"/>
  <c r="AL179"/>
  <c r="AH177"/>
  <c r="AM163"/>
  <c r="AH155"/>
  <c r="AG147"/>
  <c r="AH143"/>
  <c r="AJ135"/>
  <c r="AJ127"/>
  <c r="AM196"/>
  <c r="AI192"/>
  <c r="AJ176"/>
  <c r="AL174"/>
  <c r="AH170"/>
  <c r="AK166"/>
  <c r="AN158"/>
  <c r="AG150"/>
  <c r="AN142"/>
  <c r="AN134"/>
  <c r="AM126"/>
  <c r="AH117"/>
  <c r="AI109"/>
  <c r="AM101"/>
  <c r="AJ93"/>
  <c r="AN85"/>
  <c r="AH122"/>
  <c r="AN118"/>
  <c r="AJ110"/>
  <c r="AN102"/>
  <c r="AJ98"/>
  <c r="AL90"/>
  <c r="AK86"/>
  <c r="AM78"/>
  <c r="AG51"/>
  <c r="AM43"/>
  <c r="AF38"/>
  <c r="AL77"/>
  <c r="AM72"/>
  <c r="AK64"/>
  <c r="AN40"/>
  <c r="AL73"/>
  <c r="AN65"/>
  <c r="AM57"/>
  <c r="AM54"/>
  <c r="AI44"/>
  <c r="AH36"/>
  <c r="AH22"/>
  <c r="AG13"/>
  <c r="AN5"/>
  <c r="AM25"/>
  <c r="AN7"/>
  <c r="AL161"/>
  <c r="AK93"/>
  <c r="AK85"/>
  <c r="AN122"/>
  <c r="AM114"/>
  <c r="AG106"/>
  <c r="AF98"/>
  <c r="AN90"/>
  <c r="AF82"/>
  <c r="AK78"/>
  <c r="AH51"/>
  <c r="AF43"/>
  <c r="AI77"/>
  <c r="AG68"/>
  <c r="AH64"/>
  <c r="AK56"/>
  <c r="AK34"/>
  <c r="AG73"/>
  <c r="AK69"/>
  <c r="AL57"/>
  <c r="AJ47"/>
  <c r="AJ44"/>
  <c r="AM36"/>
  <c r="AF30"/>
  <c r="AL20"/>
  <c r="AG9"/>
  <c r="AG25"/>
  <c r="AH7"/>
  <c r="AJ180"/>
  <c r="AL171"/>
  <c r="AF107"/>
  <c r="AN83"/>
  <c r="AK96"/>
  <c r="AN80"/>
  <c r="AG33"/>
  <c r="AH70"/>
  <c r="AF35"/>
  <c r="AH55"/>
  <c r="AL31"/>
  <c r="AH21"/>
  <c r="AJ6"/>
  <c r="AN74"/>
  <c r="AF51"/>
  <c r="AJ43"/>
  <c r="AM38"/>
  <c r="AF32"/>
  <c r="AL72"/>
  <c r="AG64"/>
  <c r="AJ60"/>
  <c r="AG40"/>
  <c r="AJ73"/>
  <c r="AG65"/>
  <c r="AJ57"/>
  <c r="AL54"/>
  <c r="AL44"/>
  <c r="AK36"/>
  <c r="AJ22"/>
  <c r="AL13"/>
  <c r="AJ9"/>
  <c r="AJ25"/>
  <c r="AK7"/>
  <c r="AJ169"/>
  <c r="AH93"/>
  <c r="AJ85"/>
  <c r="AM81"/>
  <c r="AK118"/>
  <c r="AH110"/>
  <c r="AH102"/>
  <c r="AK94"/>
  <c r="AM90"/>
  <c r="AJ78"/>
  <c r="AM74"/>
  <c r="AH48"/>
  <c r="AH38"/>
  <c r="AG77"/>
  <c r="AN68"/>
  <c r="AI60"/>
  <c r="AJ40"/>
  <c r="AL34"/>
  <c r="AM69"/>
  <c r="AI65"/>
  <c r="AH57"/>
  <c r="AM47"/>
  <c r="AK41"/>
  <c r="AF36"/>
  <c r="AN22"/>
  <c r="AH13"/>
  <c r="AI9"/>
  <c r="AN25"/>
  <c r="AG10"/>
  <c r="AK191"/>
  <c r="AJ153"/>
  <c r="AJ171"/>
  <c r="AH132"/>
  <c r="AJ91"/>
  <c r="AJ112"/>
  <c r="AJ96"/>
  <c r="AK46"/>
  <c r="AK33"/>
  <c r="AL66"/>
  <c r="AM35"/>
  <c r="AM63"/>
  <c r="AJ31"/>
  <c r="AI18"/>
  <c r="AH6"/>
  <c r="AI19"/>
  <c r="AM8"/>
  <c r="AF50"/>
  <c r="AH128"/>
  <c r="AH59"/>
  <c r="AI62"/>
  <c r="AN70"/>
  <c r="AJ50"/>
  <c r="AI92"/>
  <c r="AH108"/>
  <c r="AI125"/>
  <c r="AM23"/>
  <c r="AK111"/>
  <c r="AN128"/>
  <c r="AL136"/>
  <c r="AI144"/>
  <c r="AK168"/>
  <c r="AJ182"/>
  <c r="AN133"/>
  <c r="AJ141"/>
  <c r="AF157"/>
  <c r="AM165"/>
  <c r="AG183"/>
  <c r="AM195"/>
  <c r="AN15"/>
  <c r="AF14"/>
  <c r="AI31"/>
  <c r="AG39"/>
  <c r="AG67"/>
  <c r="AM52"/>
  <c r="AF29"/>
  <c r="AI50"/>
  <c r="AM84"/>
  <c r="AM100"/>
  <c r="AN116"/>
  <c r="AG79"/>
  <c r="AM119"/>
  <c r="AH144"/>
  <c r="AK160"/>
  <c r="AG182"/>
  <c r="AL133"/>
  <c r="AI178"/>
  <c r="AI187"/>
  <c r="AI23"/>
  <c r="AF120"/>
  <c r="AK83"/>
  <c r="AK91"/>
  <c r="AK99"/>
  <c r="AK107"/>
  <c r="AM115"/>
  <c r="AF132"/>
  <c r="AJ148"/>
  <c r="AG156"/>
  <c r="AM171"/>
  <c r="AL190"/>
  <c r="AN197"/>
  <c r="AM129"/>
  <c r="AN145"/>
  <c r="AN161"/>
  <c r="AK169"/>
  <c r="AK180"/>
  <c r="AM191"/>
  <c r="AL18"/>
  <c r="AH37"/>
  <c r="AI63"/>
  <c r="AM71"/>
  <c r="AK66"/>
  <c r="AM75"/>
  <c r="AG46"/>
  <c r="AJ53"/>
  <c r="AG88"/>
  <c r="AI104"/>
  <c r="AL112"/>
  <c r="AM107"/>
  <c r="AK132"/>
  <c r="AK164"/>
  <c r="AM197"/>
  <c r="AM169"/>
  <c r="AF16"/>
  <c r="AI153"/>
  <c r="AG197"/>
  <c r="AL175"/>
  <c r="AH148"/>
  <c r="AL115"/>
  <c r="AK87"/>
  <c r="AM104"/>
  <c r="AK88"/>
  <c r="AJ80"/>
  <c r="AL53"/>
  <c r="AN33"/>
  <c r="AH75"/>
  <c r="AF62"/>
  <c r="AG58"/>
  <c r="AM28"/>
  <c r="AI71"/>
  <c r="AF63"/>
  <c r="AI55"/>
  <c r="AK45"/>
  <c r="AN37"/>
  <c r="AM31"/>
  <c r="AF21"/>
  <c r="AK18"/>
  <c r="AM6"/>
  <c r="AK6"/>
  <c r="AM24"/>
  <c r="AK19"/>
  <c r="AN8"/>
  <c r="AF182"/>
  <c r="AJ49"/>
  <c r="AM50"/>
  <c r="AL108"/>
  <c r="AN152"/>
  <c r="AH119"/>
  <c r="AL76"/>
  <c r="AG87"/>
  <c r="AG165"/>
  <c r="AL103"/>
  <c r="AF119"/>
  <c r="AG128"/>
  <c r="AL152"/>
  <c r="AH168"/>
  <c r="AH173"/>
  <c r="AL194"/>
  <c r="AG133"/>
  <c r="AN149"/>
  <c r="AJ157"/>
  <c r="AL178"/>
  <c r="AL187"/>
  <c r="AF17"/>
  <c r="AN26"/>
  <c r="AJ21"/>
  <c r="AM49"/>
  <c r="AF59"/>
  <c r="AI52"/>
  <c r="AF70"/>
  <c r="AK29"/>
  <c r="AL50"/>
  <c r="AG84"/>
  <c r="AJ100"/>
  <c r="AL116"/>
  <c r="AK79"/>
  <c r="AI95"/>
  <c r="AJ111"/>
  <c r="AF128"/>
  <c r="AJ173"/>
  <c r="AL182"/>
  <c r="AM125"/>
  <c r="AG157"/>
  <c r="AJ178"/>
  <c r="AN120"/>
  <c r="AG91"/>
  <c r="AG107"/>
  <c r="AH115"/>
  <c r="AM132"/>
  <c r="AN148"/>
  <c r="AM156"/>
  <c r="AG171"/>
  <c r="AF190"/>
  <c r="AH129"/>
  <c r="AH145"/>
  <c r="AM161"/>
  <c r="AG180"/>
  <c r="AG185"/>
  <c r="AG19"/>
  <c r="AJ11"/>
  <c r="AK37"/>
  <c r="AF55"/>
  <c r="AN35"/>
  <c r="AG75"/>
  <c r="AJ46"/>
  <c r="AN88"/>
  <c r="AG112"/>
  <c r="AK120"/>
  <c r="AK124"/>
  <c r="AL156"/>
  <c r="AF175"/>
  <c r="AF197"/>
  <c r="AN180"/>
  <c r="AI16"/>
  <c r="AI145"/>
  <c r="AJ16"/>
  <c r="AF19"/>
  <c r="AJ8"/>
  <c r="AH194"/>
  <c r="AN59"/>
  <c r="AH76"/>
  <c r="AL100"/>
  <c r="AL144"/>
  <c r="AL183"/>
  <c r="AL49"/>
  <c r="AK52"/>
  <c r="AL62"/>
  <c r="AG42"/>
  <c r="AJ76"/>
  <c r="AH92"/>
  <c r="AG116"/>
  <c r="AJ149"/>
  <c r="AG95"/>
  <c r="AN103"/>
  <c r="AI111"/>
  <c r="AI128"/>
  <c r="AF136"/>
  <c r="AH152"/>
  <c r="AI160"/>
  <c r="AK173"/>
  <c r="AF194"/>
  <c r="AL141"/>
  <c r="AH149"/>
  <c r="AK165"/>
  <c r="AF178"/>
  <c r="AH187"/>
  <c r="AK17"/>
  <c r="AH26"/>
  <c r="AI21"/>
  <c r="AM59"/>
  <c r="AK28"/>
  <c r="AL70"/>
  <c r="AN50"/>
  <c r="AI84"/>
  <c r="AG100"/>
  <c r="AF108"/>
  <c r="AM79"/>
  <c r="AJ87"/>
  <c r="AM95"/>
  <c r="AF144"/>
  <c r="AL160"/>
  <c r="AH125"/>
  <c r="AK141"/>
  <c r="AJ187"/>
  <c r="AN195"/>
  <c r="AF112"/>
  <c r="AM83"/>
  <c r="AM91"/>
  <c r="AI99"/>
  <c r="AJ115"/>
  <c r="AJ124"/>
  <c r="AG132"/>
  <c r="AG148"/>
  <c r="AJ164"/>
  <c r="AK171"/>
  <c r="AK190"/>
  <c r="AN129"/>
  <c r="AN137"/>
  <c r="AM145"/>
  <c r="AK153"/>
  <c r="AN169"/>
  <c r="AF185"/>
  <c r="AL19"/>
  <c r="AK11"/>
  <c r="AM45"/>
  <c r="AH63"/>
  <c r="AJ66"/>
  <c r="AL46"/>
  <c r="AF53"/>
  <c r="AL80"/>
  <c r="AG104"/>
  <c r="AN112"/>
  <c r="AL132"/>
  <c r="AL164"/>
  <c r="AH197"/>
  <c r="AF145"/>
  <c r="AH191"/>
  <c r="AM16"/>
  <c r="AJ197"/>
  <c r="AH190"/>
  <c r="AF173"/>
  <c r="AF124"/>
  <c r="AN95"/>
  <c r="AI116"/>
  <c r="AL104"/>
  <c r="AN84"/>
  <c r="AK53"/>
  <c r="AH46"/>
  <c r="AH33"/>
  <c r="AM29"/>
  <c r="AN58"/>
  <c r="AG35"/>
  <c r="AG28"/>
  <c r="AN71"/>
  <c r="AI59"/>
  <c r="AN55"/>
  <c r="AJ45"/>
  <c r="AN39"/>
  <c r="AN31"/>
  <c r="AM21"/>
  <c r="AH14"/>
  <c r="AI11"/>
  <c r="AI6"/>
  <c r="AJ24"/>
  <c r="AH19"/>
  <c r="AF8"/>
  <c r="AG136"/>
  <c r="AL59"/>
  <c r="AH50"/>
  <c r="AN100"/>
  <c r="AJ136"/>
  <c r="AK49"/>
  <c r="AF116"/>
  <c r="AF95"/>
  <c r="AG168"/>
  <c r="AN178"/>
  <c r="AJ95"/>
  <c r="AH111"/>
  <c r="AH136"/>
  <c r="AK152"/>
  <c r="AM160"/>
  <c r="AM182"/>
  <c r="AI194"/>
  <c r="AM133"/>
  <c r="AI141"/>
  <c r="AL157"/>
  <c r="AK178"/>
  <c r="AM183"/>
  <c r="AI195"/>
  <c r="AI17"/>
  <c r="AJ26"/>
  <c r="AF31"/>
  <c r="AH49"/>
  <c r="AJ59"/>
  <c r="AL28"/>
  <c r="AN62"/>
  <c r="AK42"/>
  <c r="AK76"/>
  <c r="AM92"/>
  <c r="AI100"/>
  <c r="AJ116"/>
  <c r="AI79"/>
  <c r="AH103"/>
  <c r="AL111"/>
  <c r="AL128"/>
  <c r="AM152"/>
  <c r="AI182"/>
  <c r="AM194"/>
  <c r="AH157"/>
  <c r="AG178"/>
  <c r="AJ17"/>
  <c r="AJ83"/>
  <c r="AH99"/>
  <c r="AN124"/>
  <c r="AI140"/>
  <c r="AI148"/>
  <c r="AI164"/>
  <c r="AH171"/>
  <c r="AG129"/>
  <c r="AG145"/>
  <c r="AG161"/>
  <c r="AH169"/>
  <c r="AJ185"/>
  <c r="AG191"/>
  <c r="AK24"/>
  <c r="AG18"/>
  <c r="AM37"/>
  <c r="AJ55"/>
  <c r="AJ71"/>
  <c r="AG66"/>
  <c r="AL33"/>
  <c r="AF88"/>
  <c r="AN104"/>
  <c r="AL120"/>
  <c r="AI132"/>
  <c r="AK156"/>
  <c r="AF153"/>
  <c r="AL16"/>
  <c r="AJ103"/>
  <c r="AN12"/>
  <c r="AM189"/>
  <c r="AL184"/>
  <c r="AG179"/>
  <c r="AM177"/>
  <c r="AL163"/>
  <c r="AL155"/>
  <c r="AH151"/>
  <c r="AF143"/>
  <c r="AN135"/>
  <c r="AJ131"/>
  <c r="AJ123"/>
  <c r="AH192"/>
  <c r="AM174"/>
  <c r="AJ170"/>
  <c r="AI162"/>
  <c r="AJ154"/>
  <c r="AL150"/>
  <c r="AK142"/>
  <c r="AI138"/>
  <c r="AG130"/>
  <c r="AG121"/>
  <c r="AF117"/>
  <c r="AG105"/>
  <c r="AJ101"/>
  <c r="AL149"/>
  <c r="AK70"/>
  <c r="AH31"/>
  <c r="AM12"/>
  <c r="AG193"/>
  <c r="AM184"/>
  <c r="AJ181"/>
  <c r="AN177"/>
  <c r="AN163"/>
  <c r="AK159"/>
  <c r="AJ151"/>
  <c r="AG139"/>
  <c r="AG131"/>
  <c r="AF127"/>
  <c r="AJ196"/>
  <c r="AJ188"/>
  <c r="AG176"/>
  <c r="AI172"/>
  <c r="AI170"/>
  <c r="AF162"/>
  <c r="AL154"/>
  <c r="AK146"/>
  <c r="AI142"/>
  <c r="AG134"/>
  <c r="AJ126"/>
  <c r="AJ121"/>
  <c r="AL113"/>
  <c r="AH109"/>
  <c r="AN101"/>
  <c r="AK97"/>
  <c r="AI89"/>
  <c r="AH81"/>
  <c r="AG118"/>
  <c r="AJ114"/>
  <c r="AM106"/>
  <c r="AH98"/>
  <c r="AH90"/>
  <c r="AM86"/>
  <c r="AJ168"/>
  <c r="AK12"/>
  <c r="AI189"/>
  <c r="AN186"/>
  <c r="AL181"/>
  <c r="AJ177"/>
  <c r="AJ163"/>
  <c r="AK155"/>
  <c r="AF147"/>
  <c r="AG143"/>
  <c r="AM135"/>
  <c r="AM127"/>
  <c r="AL196"/>
  <c r="AK192"/>
  <c r="AL176"/>
  <c r="AF172"/>
  <c r="AH166"/>
  <c r="AK158"/>
  <c r="AG154"/>
  <c r="AI146"/>
  <c r="AM138"/>
  <c r="AN130"/>
  <c r="AH121"/>
  <c r="AK113"/>
  <c r="AH105"/>
  <c r="AH97"/>
  <c r="AH29"/>
  <c r="AJ37"/>
  <c r="AN24"/>
  <c r="AM193"/>
  <c r="AF186"/>
  <c r="AF181"/>
  <c r="AM179"/>
  <c r="AJ167"/>
  <c r="AH159"/>
  <c r="AG155"/>
  <c r="AK147"/>
  <c r="AH139"/>
  <c r="AI131"/>
  <c r="AH123"/>
  <c r="AK196"/>
  <c r="AN188"/>
  <c r="AN176"/>
  <c r="AM172"/>
  <c r="AL166"/>
  <c r="AL162"/>
  <c r="AF154"/>
  <c r="AF146"/>
  <c r="AF138"/>
  <c r="AF130"/>
  <c r="AG117"/>
  <c r="AI113"/>
  <c r="AL105"/>
  <c r="AL97"/>
  <c r="AH89"/>
  <c r="AI81"/>
  <c r="AJ122"/>
  <c r="AL114"/>
  <c r="AL106"/>
  <c r="AK98"/>
  <c r="AI94"/>
  <c r="AF86"/>
  <c r="AN82"/>
  <c r="AG74"/>
  <c r="AN48"/>
  <c r="AL38"/>
  <c r="AJ32"/>
  <c r="AK77"/>
  <c r="AM68"/>
  <c r="AG60"/>
  <c r="AH40"/>
  <c r="AI69"/>
  <c r="AM61"/>
  <c r="AF57"/>
  <c r="AL47"/>
  <c r="AG41"/>
  <c r="AH30"/>
  <c r="AF20"/>
  <c r="AK9"/>
  <c r="AM5"/>
  <c r="AK10"/>
  <c r="AI180"/>
  <c r="AG93"/>
  <c r="AG85"/>
  <c r="AF81"/>
  <c r="AF118"/>
  <c r="AL110"/>
  <c r="AK102"/>
  <c r="AH94"/>
  <c r="AH86"/>
  <c r="AI82"/>
  <c r="AF74"/>
  <c r="AL48"/>
  <c r="AM32"/>
  <c r="AK72"/>
  <c r="AL64"/>
  <c r="AL60"/>
  <c r="AG56"/>
  <c r="AI34"/>
  <c r="AJ69"/>
  <c r="AH61"/>
  <c r="AK54"/>
  <c r="AN44"/>
  <c r="AI41"/>
  <c r="AI30"/>
  <c r="AF22"/>
  <c r="AK13"/>
  <c r="AF5"/>
  <c r="AM10"/>
  <c r="AL191"/>
  <c r="AL129"/>
  <c r="AH156"/>
  <c r="AL91"/>
  <c r="AH112"/>
  <c r="AH88"/>
  <c r="AF42"/>
  <c r="AK75"/>
  <c r="AM62"/>
  <c r="AI67"/>
  <c r="AM39"/>
  <c r="AG27"/>
  <c r="AG14"/>
  <c r="AL82"/>
  <c r="AJ74"/>
  <c r="AG48"/>
  <c r="AI43"/>
  <c r="AI32"/>
  <c r="AN77"/>
  <c r="AI68"/>
  <c r="AN60"/>
  <c r="AF56"/>
  <c r="AG34"/>
  <c r="AL69"/>
  <c r="AJ61"/>
  <c r="AK57"/>
  <c r="AI47"/>
  <c r="AN41"/>
  <c r="AN30"/>
  <c r="AI20"/>
  <c r="AI13"/>
  <c r="AI5"/>
  <c r="AL10"/>
  <c r="AM7"/>
  <c r="AF97"/>
  <c r="AJ89"/>
  <c r="AI85"/>
  <c r="AM122"/>
  <c r="AF114"/>
  <c r="AF106"/>
  <c r="AG98"/>
  <c r="AJ94"/>
  <c r="AG82"/>
  <c r="AL78"/>
  <c r="AL51"/>
  <c r="AK43"/>
  <c r="AH32"/>
  <c r="AH72"/>
  <c r="AF64"/>
  <c r="AH56"/>
  <c r="AN34"/>
  <c r="AF73"/>
  <c r="AF69"/>
  <c r="AL61"/>
  <c r="AH54"/>
  <c r="AH44"/>
  <c r="AL36"/>
  <c r="AJ30"/>
  <c r="AM20"/>
  <c r="AL9"/>
  <c r="AK5"/>
  <c r="AG23"/>
  <c r="AF7"/>
  <c r="AL185"/>
  <c r="AF129"/>
  <c r="AF156"/>
  <c r="AL99"/>
  <c r="AH83"/>
  <c r="AJ104"/>
  <c r="AH80"/>
  <c r="AH42"/>
  <c r="AL75"/>
  <c r="AH58"/>
  <c r="AF28"/>
  <c r="AK39"/>
  <c r="AK27"/>
  <c r="AJ14"/>
  <c r="AK26"/>
  <c r="AG8"/>
  <c r="AJ194"/>
  <c r="AK92"/>
  <c r="AH165"/>
  <c r="AN52"/>
  <c r="AJ70"/>
  <c r="AJ42"/>
  <c r="AN76"/>
  <c r="AK100"/>
  <c r="AK103"/>
  <c r="AK157"/>
  <c r="AN111"/>
  <c r="AL119"/>
  <c r="AK136"/>
  <c r="AJ144"/>
  <c r="AN160"/>
  <c r="AN173"/>
  <c r="AF125"/>
  <c r="AK133"/>
  <c r="AM149"/>
  <c r="AI157"/>
  <c r="AI183"/>
  <c r="AF195"/>
  <c r="AH17"/>
  <c r="AG26"/>
  <c r="AL21"/>
  <c r="AK31"/>
  <c r="AN49"/>
  <c r="AJ67"/>
  <c r="AG62"/>
  <c r="AK50"/>
  <c r="AI76"/>
  <c r="AG92"/>
  <c r="AG108"/>
  <c r="AH79"/>
  <c r="AK95"/>
  <c r="AI136"/>
  <c r="AJ152"/>
  <c r="AM168"/>
  <c r="AG125"/>
  <c r="AN141"/>
  <c r="AG187"/>
  <c r="AK195"/>
  <c r="AM17"/>
  <c r="AF83"/>
  <c r="AN91"/>
  <c r="AN99"/>
  <c r="AJ107"/>
  <c r="AI115"/>
  <c r="AG124"/>
  <c r="AJ140"/>
  <c r="AM148"/>
  <c r="AG164"/>
  <c r="AN175"/>
  <c r="AI190"/>
  <c r="AI129"/>
  <c r="AM137"/>
  <c r="AK145"/>
  <c r="AK161"/>
  <c r="AL180"/>
  <c r="AF191"/>
  <c r="AI24"/>
  <c r="AG37"/>
  <c r="AL45"/>
  <c r="AL63"/>
  <c r="AK35"/>
  <c r="AN66"/>
  <c r="AI46"/>
  <c r="AG53"/>
  <c r="AF80"/>
  <c r="AN96"/>
  <c r="AM112"/>
  <c r="AM120"/>
  <c r="AJ132"/>
  <c r="AK148"/>
  <c r="AM175"/>
  <c r="AM153"/>
  <c r="AK16"/>
  <c r="AH16"/>
  <c r="AJ145"/>
  <c r="AJ190"/>
  <c r="AJ175"/>
  <c r="AH124"/>
  <c r="AF115"/>
  <c r="AH120"/>
  <c r="AH96"/>
  <c r="AJ88"/>
  <c r="AK80"/>
  <c r="AN53"/>
  <c r="AN29"/>
  <c r="AM66"/>
  <c r="AK58"/>
  <c r="AJ35"/>
  <c r="AK71"/>
  <c r="AJ63"/>
  <c r="AK55"/>
  <c r="AF49"/>
  <c r="AG45"/>
  <c r="AG31"/>
  <c r="AH27"/>
  <c r="AN18"/>
  <c r="AF11"/>
  <c r="AN6"/>
  <c r="AL26"/>
  <c r="AN19"/>
  <c r="AJ15"/>
  <c r="AK8"/>
  <c r="AM157"/>
  <c r="AN67"/>
  <c r="AL92"/>
  <c r="AM103"/>
  <c r="AK125"/>
  <c r="AG70"/>
  <c r="AN79"/>
  <c r="AF160"/>
  <c r="AH23"/>
  <c r="AG111"/>
  <c r="AI119"/>
  <c r="AM144"/>
  <c r="AG160"/>
  <c r="AF168"/>
  <c r="AN182"/>
  <c r="AL125"/>
  <c r="AH133"/>
  <c r="AK149"/>
  <c r="AJ165"/>
  <c r="AN187"/>
  <c r="AJ195"/>
  <c r="AF15"/>
  <c r="AN14"/>
  <c r="AJ39"/>
  <c r="AG49"/>
  <c r="AN28"/>
  <c r="AJ62"/>
  <c r="AI29"/>
  <c r="AN42"/>
  <c r="AG76"/>
  <c r="AJ92"/>
  <c r="AI108"/>
  <c r="AK116"/>
  <c r="AF87"/>
  <c r="AG103"/>
  <c r="AK119"/>
  <c r="AK128"/>
  <c r="AL173"/>
  <c r="AN194"/>
  <c r="AF149"/>
  <c r="AN165"/>
  <c r="AG17"/>
  <c r="AI83"/>
  <c r="AG99"/>
  <c r="AH107"/>
  <c r="AI124"/>
  <c r="AN140"/>
  <c r="AI156"/>
  <c r="AN164"/>
  <c r="AG175"/>
  <c r="AH137"/>
  <c r="AG169"/>
  <c r="AJ191"/>
  <c r="AM18"/>
  <c r="AF71"/>
  <c r="AJ75"/>
  <c r="AF96"/>
  <c r="AN107"/>
  <c r="AI171"/>
  <c r="AF137"/>
  <c r="AM190"/>
  <c r="AF26"/>
  <c r="AL8"/>
  <c r="AL67"/>
  <c r="AK108"/>
  <c r="AG119"/>
  <c r="AH62"/>
  <c r="AG50"/>
  <c r="AH100"/>
  <c r="AJ23"/>
  <c r="AM111"/>
  <c r="AM136"/>
  <c r="AF152"/>
  <c r="AH182"/>
  <c r="AG149"/>
  <c r="AH178"/>
  <c r="AN17"/>
  <c r="AL14"/>
  <c r="AF67"/>
  <c r="AL42"/>
  <c r="AF84"/>
  <c r="AM116"/>
  <c r="AI87"/>
  <c r="AG152"/>
  <c r="AJ133"/>
  <c r="AL195"/>
  <c r="AG120"/>
  <c r="AM99"/>
  <c r="AK115"/>
  <c r="AG140"/>
  <c r="AN171"/>
  <c r="AL197"/>
  <c r="AK137"/>
  <c r="AI161"/>
  <c r="AM185"/>
  <c r="AM27"/>
  <c r="AI58"/>
  <c r="AM46"/>
  <c r="AI96"/>
  <c r="AK112"/>
  <c r="AF171"/>
  <c r="AF161"/>
  <c r="AL145"/>
  <c r="AI175"/>
  <c r="AN115"/>
  <c r="AK104"/>
  <c r="AM80"/>
  <c r="AN46"/>
  <c r="AF66"/>
  <c r="AI35"/>
  <c r="AG63"/>
  <c r="AN45"/>
  <c r="AL37"/>
  <c r="AH18"/>
  <c r="AG6"/>
  <c r="AG24"/>
  <c r="AH8"/>
  <c r="AK67"/>
  <c r="AM87"/>
  <c r="AG52"/>
  <c r="AI152"/>
  <c r="AK23"/>
  <c r="AJ128"/>
  <c r="AJ160"/>
  <c r="AK182"/>
  <c r="AF141"/>
  <c r="AI165"/>
  <c r="AK187"/>
  <c r="AI15"/>
  <c r="AL39"/>
  <c r="AM67"/>
  <c r="AI70"/>
  <c r="AJ84"/>
  <c r="AN108"/>
  <c r="AH95"/>
  <c r="AN119"/>
  <c r="AI173"/>
  <c r="AM141"/>
  <c r="AF23"/>
  <c r="AH91"/>
  <c r="AN132"/>
  <c r="AN156"/>
  <c r="AH175"/>
  <c r="AG153"/>
  <c r="AF180"/>
  <c r="AM19"/>
  <c r="AL27"/>
  <c r="AG71"/>
  <c r="AF75"/>
  <c r="AG96"/>
  <c r="AL124"/>
  <c r="AG190"/>
  <c r="AK197"/>
  <c r="AH153"/>
  <c r="AI185"/>
  <c r="AH24"/>
  <c r="AI45"/>
  <c r="AL58"/>
  <c r="AI88"/>
  <c r="AJ120"/>
  <c r="AL140"/>
  <c r="AN190"/>
  <c r="AG16"/>
  <c r="AF169"/>
  <c r="AH15"/>
  <c r="AK144"/>
  <c r="AF92"/>
  <c r="AG194"/>
  <c r="AH67"/>
  <c r="AM70"/>
  <c r="AH84"/>
  <c r="AM173"/>
  <c r="AI103"/>
  <c r="AJ119"/>
  <c r="AG144"/>
  <c r="AL168"/>
  <c r="AI133"/>
  <c r="AF165"/>
  <c r="AJ183"/>
  <c r="AG15"/>
  <c r="AF39"/>
  <c r="AL52"/>
  <c r="AM76"/>
  <c r="AF100"/>
  <c r="AF79"/>
  <c r="AM128"/>
  <c r="AN168"/>
  <c r="AH183"/>
  <c r="AL23"/>
  <c r="AI91"/>
  <c r="AI107"/>
  <c r="AM124"/>
  <c r="AJ156"/>
  <c r="AK175"/>
  <c r="AK129"/>
  <c r="AN153"/>
  <c r="AM180"/>
  <c r="AF24"/>
  <c r="AM55"/>
  <c r="AM33"/>
  <c r="AI80"/>
  <c r="AF104"/>
  <c r="AL148"/>
  <c r="AI137"/>
  <c r="AN16"/>
  <c r="AI197"/>
  <c r="AF148"/>
  <c r="AG83"/>
  <c r="AL88"/>
  <c r="AI53"/>
  <c r="AG29"/>
  <c r="AJ58"/>
  <c r="AL71"/>
  <c r="AL55"/>
  <c r="AH39"/>
  <c r="AN27"/>
  <c r="AL11"/>
  <c r="AI26"/>
  <c r="AM15"/>
  <c r="AK183"/>
  <c r="AK84"/>
  <c r="AN183"/>
  <c r="AH87"/>
  <c r="AH141"/>
  <c r="AF103"/>
  <c r="AN144"/>
  <c r="AG173"/>
  <c r="AJ125"/>
  <c r="AI149"/>
  <c r="AF183"/>
  <c r="AG195"/>
  <c r="AK14"/>
  <c r="AG59"/>
  <c r="AK62"/>
  <c r="AI42"/>
  <c r="AN92"/>
  <c r="AJ79"/>
  <c r="AF111"/>
  <c r="AN136"/>
  <c r="AK194"/>
  <c r="AL165"/>
  <c r="AI120"/>
  <c r="AG115"/>
  <c r="AM140"/>
  <c r="AM164"/>
  <c r="AG137"/>
  <c r="AH161"/>
  <c r="AI191"/>
  <c r="AM11"/>
  <c r="AG55"/>
  <c r="AM58"/>
  <c r="AM53"/>
  <c r="AI112"/>
  <c r="AK140"/>
  <c r="AH185"/>
  <c r="AW8"/>
  <c r="AS9"/>
  <c r="AU9" s="1"/>
  <c r="BB8" i="4"/>
  <c r="AX9"/>
  <c r="AZ9" s="1"/>
  <c r="BB7"/>
  <c r="AO195"/>
  <c r="AN195"/>
  <c r="AM195"/>
  <c r="AI195"/>
  <c r="AJ195"/>
  <c r="AH195"/>
  <c r="AZ27" s="1"/>
  <c r="AQ195"/>
  <c r="AP195"/>
  <c r="AT195"/>
  <c r="AU195" s="1"/>
  <c r="AL195"/>
  <c r="AS195"/>
  <c r="AK195"/>
  <c r="AR195"/>
  <c r="AX10"/>
  <c r="AZ10" s="1"/>
  <c r="BB9"/>
  <c r="AK200" i="5" l="1"/>
  <c r="AF200"/>
  <c r="AU25" s="1"/>
  <c r="AM200"/>
  <c r="AN200"/>
  <c r="AG200"/>
  <c r="AH200"/>
  <c r="AL200"/>
  <c r="AI200"/>
  <c r="AJ200"/>
  <c r="AS10"/>
  <c r="AU10" s="1"/>
  <c r="AW9"/>
  <c r="BB27" i="4"/>
  <c r="AX28"/>
  <c r="AZ28" s="1"/>
  <c r="BB10"/>
  <c r="AX11"/>
  <c r="AZ11" s="1"/>
  <c r="AS26" i="5" l="1"/>
  <c r="AU26" s="1"/>
  <c r="AW25"/>
  <c r="AW10"/>
  <c r="AS11"/>
  <c r="AU11" s="1"/>
  <c r="BB28" i="4"/>
  <c r="AX29"/>
  <c r="AZ29" s="1"/>
  <c r="BB11"/>
  <c r="AX12"/>
  <c r="AZ12" s="1"/>
  <c r="AS27" i="5" l="1"/>
  <c r="AU27" s="1"/>
  <c r="AW26"/>
  <c r="AW11"/>
  <c r="AS12"/>
  <c r="AU12" s="1"/>
  <c r="AX30" i="4"/>
  <c r="AZ30" s="1"/>
  <c r="BB29"/>
  <c r="BB12"/>
  <c r="AX13"/>
  <c r="AZ13" s="1"/>
  <c r="AS28" i="5" l="1"/>
  <c r="AU28" s="1"/>
  <c r="AW27"/>
  <c r="AS13"/>
  <c r="AU13" s="1"/>
  <c r="AW12"/>
  <c r="BB30" i="4"/>
  <c r="AX31"/>
  <c r="AZ31" s="1"/>
  <c r="BB13"/>
  <c r="AX14"/>
  <c r="AZ14" s="1"/>
  <c r="AS29" i="5" l="1"/>
  <c r="AU29" s="1"/>
  <c r="AW28"/>
  <c r="AW13"/>
  <c r="AS14"/>
  <c r="AU14" s="1"/>
  <c r="BB31" i="4"/>
  <c r="AX32"/>
  <c r="AZ32" s="1"/>
  <c r="AX15"/>
  <c r="AZ15" s="1"/>
  <c r="BB14"/>
  <c r="AS30" i="5" l="1"/>
  <c r="AU30" s="1"/>
  <c r="AW29"/>
  <c r="AS15"/>
  <c r="AU15" s="1"/>
  <c r="AW15" s="1"/>
  <c r="AW14"/>
  <c r="BB32" i="4"/>
  <c r="AX33"/>
  <c r="AZ33" s="1"/>
  <c r="BB15"/>
  <c r="AX16"/>
  <c r="AZ16" s="1"/>
  <c r="AS31" i="5" l="1"/>
  <c r="AU31" s="1"/>
  <c r="AW30"/>
  <c r="AW19"/>
  <c r="AX34" i="4"/>
  <c r="AZ34" s="1"/>
  <c r="BB33"/>
  <c r="AX17"/>
  <c r="AZ17" s="1"/>
  <c r="BB16"/>
  <c r="AW31" i="5" l="1"/>
  <c r="AS32"/>
  <c r="AU32" s="1"/>
  <c r="AW21"/>
  <c r="AW20"/>
  <c r="AV19"/>
  <c r="BB34" i="4"/>
  <c r="AX35"/>
  <c r="AZ35" s="1"/>
  <c r="AX18"/>
  <c r="AZ18" s="1"/>
  <c r="BB17"/>
  <c r="AS33" i="5" l="1"/>
  <c r="AU33" s="1"/>
  <c r="AW32"/>
  <c r="BB35" i="4"/>
  <c r="AX36"/>
  <c r="AZ36" s="1"/>
  <c r="BB18"/>
  <c r="BB22" s="1"/>
  <c r="AZ19"/>
  <c r="AW33" i="5" l="1"/>
  <c r="AW37"/>
  <c r="BB36" i="4"/>
  <c r="AX37"/>
  <c r="AZ37" s="1"/>
  <c r="BA22"/>
  <c r="BB24"/>
  <c r="BB23"/>
  <c r="AV37" i="5" l="1"/>
  <c r="AW39"/>
  <c r="AW38"/>
  <c r="AX38" i="4"/>
  <c r="AZ38" s="1"/>
  <c r="BB37"/>
  <c r="BB38" l="1"/>
  <c r="AX39"/>
  <c r="AZ39" s="1"/>
  <c r="BB39" l="1"/>
  <c r="BB43"/>
  <c r="AZ40"/>
  <c r="BB44" l="1"/>
  <c r="BB45"/>
  <c r="BA43"/>
</calcChain>
</file>

<file path=xl/comments1.xml><?xml version="1.0" encoding="utf-8"?>
<comments xmlns="http://schemas.openxmlformats.org/spreadsheetml/2006/main">
  <authors>
    <author>John Ng</author>
  </authors>
  <commentList>
    <comment ref="AX6" authorId="0">
      <text>
        <r>
          <rPr>
            <sz val="11"/>
            <color indexed="81"/>
            <rFont val="Tahoma"/>
            <family val="2"/>
          </rPr>
          <t>Please pick a Monday to start.</t>
        </r>
      </text>
    </comment>
    <comment ref="BA20" authorId="0">
      <text>
        <r>
          <rPr>
            <b/>
            <sz val="9"/>
            <color indexed="81"/>
            <rFont val="Tahoma"/>
            <family val="2"/>
          </rPr>
          <t xml:space="preserve">Stephanie Ng:
</t>
        </r>
        <r>
          <rPr>
            <sz val="9"/>
            <color indexed="81"/>
            <rFont val="Tahoma"/>
            <family val="2"/>
          </rPr>
          <t>checking cell, do not remove formula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A22" authorId="0">
      <text>
        <r>
          <rPr>
            <b/>
            <sz val="9"/>
            <color indexed="81"/>
            <rFont val="Tahoma"/>
            <family val="2"/>
          </rPr>
          <t>Stephanie Ng:</t>
        </r>
        <r>
          <rPr>
            <sz val="9"/>
            <color indexed="81"/>
            <rFont val="Tahoma"/>
            <family val="2"/>
          </rPr>
          <t xml:space="preserve">
checking cell, do not remove formula</t>
        </r>
      </text>
    </comment>
    <comment ref="BA41" authorId="0">
      <text>
        <r>
          <rPr>
            <b/>
            <sz val="9"/>
            <color indexed="81"/>
            <rFont val="Tahoma"/>
            <family val="2"/>
          </rPr>
          <t xml:space="preserve">Stephanie Ng:
</t>
        </r>
        <r>
          <rPr>
            <sz val="9"/>
            <color indexed="81"/>
            <rFont val="Tahoma"/>
            <family val="2"/>
          </rPr>
          <t>checking cell, do not remove formula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BA43" authorId="0">
      <text>
        <r>
          <rPr>
            <b/>
            <sz val="9"/>
            <color indexed="81"/>
            <rFont val="Tahoma"/>
            <family val="2"/>
          </rPr>
          <t>Stephanie Ng:</t>
        </r>
        <r>
          <rPr>
            <sz val="9"/>
            <color indexed="81"/>
            <rFont val="Tahoma"/>
            <family val="2"/>
          </rPr>
          <t xml:space="preserve">
checking cell, do not remove formula</t>
        </r>
      </text>
    </comment>
  </commentList>
</comments>
</file>

<file path=xl/comments2.xml><?xml version="1.0" encoding="utf-8"?>
<comments xmlns="http://schemas.openxmlformats.org/spreadsheetml/2006/main">
  <authors>
    <author>John Ng</author>
    <author>jng</author>
  </authors>
  <commentList>
    <comment ref="AS6" authorId="0">
      <text>
        <r>
          <rPr>
            <sz val="9"/>
            <color indexed="81"/>
            <rFont val="Tahoma"/>
            <family val="2"/>
          </rPr>
          <t>Please pick a Monday to start.</t>
        </r>
      </text>
    </comment>
    <comment ref="AV17" authorId="0">
      <text>
        <r>
          <rPr>
            <b/>
            <sz val="9"/>
            <color indexed="81"/>
            <rFont val="Tahoma"/>
            <family val="2"/>
          </rPr>
          <t xml:space="preserve">Stephanie Ng:
</t>
        </r>
        <r>
          <rPr>
            <sz val="9"/>
            <color indexed="81"/>
            <rFont val="Tahoma"/>
            <family val="2"/>
          </rPr>
          <t>checking cell, do not remove formula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AV19" authorId="0">
      <text>
        <r>
          <rPr>
            <b/>
            <sz val="9"/>
            <color indexed="81"/>
            <rFont val="Tahoma"/>
            <family val="2"/>
          </rPr>
          <t>Stephanie Ng:</t>
        </r>
        <r>
          <rPr>
            <sz val="9"/>
            <color indexed="81"/>
            <rFont val="Tahoma"/>
            <family val="2"/>
          </rPr>
          <t xml:space="preserve">
checking cell, do not remove formula</t>
        </r>
      </text>
    </comment>
    <comment ref="K30" authorId="1">
      <text>
        <r>
          <rPr>
            <b/>
            <sz val="9"/>
            <color indexed="81"/>
            <rFont val="Tahoma"/>
            <family val="2"/>
          </rPr>
          <t>jng:</t>
        </r>
        <r>
          <rPr>
            <sz val="9"/>
            <color indexed="81"/>
            <rFont val="Tahoma"/>
            <family val="2"/>
          </rPr>
          <t xml:space="preserve">
Professional Ethics</t>
        </r>
      </text>
    </comment>
    <comment ref="K32" authorId="1">
      <text>
        <r>
          <rPr>
            <b/>
            <sz val="9"/>
            <color indexed="81"/>
            <rFont val="Tahoma"/>
            <family val="2"/>
          </rPr>
          <t>jng:</t>
        </r>
        <r>
          <rPr>
            <sz val="9"/>
            <color indexed="81"/>
            <rFont val="Tahoma"/>
            <family val="2"/>
          </rPr>
          <t xml:space="preserve">
Financial Statement Analysis</t>
        </r>
      </text>
    </comment>
    <comment ref="AV35" authorId="0">
      <text>
        <r>
          <rPr>
            <b/>
            <sz val="9"/>
            <color indexed="81"/>
            <rFont val="Tahoma"/>
            <family val="2"/>
          </rPr>
          <t xml:space="preserve">Stephanie Ng:
</t>
        </r>
        <r>
          <rPr>
            <sz val="9"/>
            <color indexed="81"/>
            <rFont val="Tahoma"/>
            <family val="2"/>
          </rPr>
          <t>checking cell, do not remove formula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K36" authorId="1">
      <text>
        <r>
          <rPr>
            <b/>
            <sz val="9"/>
            <color indexed="81"/>
            <rFont val="Tahoma"/>
            <family val="2"/>
          </rPr>
          <t>jng:</t>
        </r>
        <r>
          <rPr>
            <sz val="9"/>
            <color indexed="81"/>
            <rFont val="Tahoma"/>
            <family val="2"/>
          </rPr>
          <t xml:space="preserve">
Corporate Finance</t>
        </r>
      </text>
    </comment>
    <comment ref="K37" authorId="1">
      <text>
        <r>
          <rPr>
            <b/>
            <sz val="9"/>
            <color indexed="81"/>
            <rFont val="Tahoma"/>
            <family val="2"/>
          </rPr>
          <t>jng:</t>
        </r>
        <r>
          <rPr>
            <sz val="9"/>
            <color indexed="81"/>
            <rFont val="Tahoma"/>
            <family val="2"/>
          </rPr>
          <t xml:space="preserve">
Decision Analysis</t>
        </r>
      </text>
    </comment>
    <comment ref="AV37" authorId="0">
      <text>
        <r>
          <rPr>
            <b/>
            <sz val="9"/>
            <color indexed="81"/>
            <rFont val="Tahoma"/>
            <family val="2"/>
          </rPr>
          <t>Stephanie Ng:</t>
        </r>
        <r>
          <rPr>
            <sz val="9"/>
            <color indexed="81"/>
            <rFont val="Tahoma"/>
            <family val="2"/>
          </rPr>
          <t xml:space="preserve">
checking cell, do not remove formula</t>
        </r>
      </text>
    </comment>
    <comment ref="K38" authorId="1">
      <text>
        <r>
          <rPr>
            <b/>
            <sz val="9"/>
            <color indexed="81"/>
            <rFont val="Tahoma"/>
            <family val="2"/>
          </rPr>
          <t>jng:</t>
        </r>
        <r>
          <rPr>
            <sz val="9"/>
            <color indexed="81"/>
            <rFont val="Tahoma"/>
            <family val="2"/>
          </rPr>
          <t xml:space="preserve">
Risk Management</t>
        </r>
      </text>
    </comment>
    <comment ref="K39" authorId="1">
      <text>
        <r>
          <rPr>
            <b/>
            <sz val="9"/>
            <color indexed="81"/>
            <rFont val="Tahoma"/>
            <family val="2"/>
          </rPr>
          <t>jng: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John 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John Ng:</t>
        </r>
        <r>
          <rPr>
            <sz val="9"/>
            <color indexed="81"/>
            <rFont val="Tahoma"/>
            <family val="2"/>
          </rPr>
          <t xml:space="preserve">
General assumption: 30 minutes for a study unit with 150 practice questions.
number of minutes. Feel free to change the blue fonts based on your own preference.</t>
        </r>
      </text>
    </comment>
  </commentList>
</comments>
</file>

<file path=xl/comments4.xml><?xml version="1.0" encoding="utf-8"?>
<comments xmlns="http://schemas.openxmlformats.org/spreadsheetml/2006/main">
  <authors>
    <author>John 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John Ng:</t>
        </r>
        <r>
          <rPr>
            <sz val="9"/>
            <color indexed="81"/>
            <rFont val="Tahoma"/>
            <family val="2"/>
          </rPr>
          <t xml:space="preserve">
Assume 30 minutes for a study unit with 150 practice questions.
number of minutes. Feel free to change the blue fonts based on your own preference.</t>
        </r>
      </text>
    </comment>
  </commentList>
</comments>
</file>

<file path=xl/sharedStrings.xml><?xml version="1.0" encoding="utf-8"?>
<sst xmlns="http://schemas.openxmlformats.org/spreadsheetml/2006/main" count="400" uniqueCount="128">
  <si>
    <t xml:space="preserve"> </t>
  </si>
  <si>
    <t>Complete</t>
  </si>
  <si>
    <t>Review</t>
  </si>
  <si>
    <t>Audiovisual/Audio</t>
  </si>
  <si>
    <t>True/False</t>
  </si>
  <si>
    <t>MC Question Quiz #1</t>
  </si>
  <si>
    <t>MC Question Quiz #2</t>
  </si>
  <si>
    <t>Unit 1</t>
  </si>
  <si>
    <t>Unit 2</t>
  </si>
  <si>
    <t>Unit 3</t>
  </si>
  <si>
    <t>Unit 4</t>
  </si>
  <si>
    <t>Unit 5</t>
  </si>
  <si>
    <t>Unit 6</t>
  </si>
  <si>
    <t>Unit 7</t>
  </si>
  <si>
    <t>Unit 8</t>
  </si>
  <si>
    <t>Unit 9</t>
  </si>
  <si>
    <t>Unit 10</t>
  </si>
  <si>
    <t>PDF Notes</t>
  </si>
  <si>
    <t>Minutes</t>
  </si>
  <si>
    <t>Hours</t>
  </si>
  <si>
    <t>Test Prep Software</t>
  </si>
  <si>
    <t>Watch</t>
  </si>
  <si>
    <t>Read as required</t>
  </si>
  <si>
    <t>Essay Questions</t>
  </si>
  <si>
    <t>Redo incorrect questions</t>
  </si>
  <si>
    <t># of question in test prep software</t>
  </si>
  <si>
    <t>Total</t>
  </si>
  <si>
    <t>Tue</t>
  </si>
  <si>
    <t>Mon</t>
  </si>
  <si>
    <t>Wed</t>
  </si>
  <si>
    <t>Thu</t>
  </si>
  <si>
    <t>Fri</t>
  </si>
  <si>
    <t>Sat</t>
  </si>
  <si>
    <t>Sun</t>
  </si>
  <si>
    <t>5am</t>
  </si>
  <si>
    <t>6am</t>
  </si>
  <si>
    <t>7am</t>
  </si>
  <si>
    <t>8am</t>
  </si>
  <si>
    <t>9am</t>
  </si>
  <si>
    <t>10am</t>
  </si>
  <si>
    <t>11am</t>
  </si>
  <si>
    <t>12pm</t>
  </si>
  <si>
    <t>1pm</t>
  </si>
  <si>
    <t>2pm</t>
  </si>
  <si>
    <t>3pm</t>
  </si>
  <si>
    <t>4pm</t>
  </si>
  <si>
    <t>5pm</t>
  </si>
  <si>
    <t>6pm</t>
  </si>
  <si>
    <t>7pm</t>
  </si>
  <si>
    <t>8pm</t>
  </si>
  <si>
    <t>9pm</t>
  </si>
  <si>
    <t>10pm</t>
  </si>
  <si>
    <t>11pm</t>
  </si>
  <si>
    <t>End Date</t>
  </si>
  <si>
    <t>Start Date</t>
  </si>
  <si>
    <t>Part 1</t>
  </si>
  <si>
    <t>Basic Study Mode</t>
  </si>
  <si>
    <t>Comprehensive Study Mode</t>
  </si>
  <si>
    <t>No. of hours</t>
  </si>
  <si>
    <t>No. of days</t>
  </si>
  <si>
    <t>No. of months</t>
  </si>
  <si>
    <t>Total hours</t>
  </si>
  <si>
    <t>No. of weeks</t>
  </si>
  <si>
    <t>Units in Part 1</t>
  </si>
  <si>
    <t>Total Minutes</t>
  </si>
  <si>
    <t>Total Hours</t>
  </si>
  <si>
    <t>Basic</t>
  </si>
  <si>
    <t>Comprehensive</t>
  </si>
  <si>
    <t>Total hours per week:</t>
  </si>
  <si>
    <t>No. of hours of study</t>
  </si>
  <si>
    <t>Time required to complete:</t>
  </si>
  <si>
    <t># Days</t>
  </si>
  <si>
    <t>% Correct in each practice</t>
  </si>
  <si>
    <t>Study</t>
  </si>
  <si>
    <t>hours</t>
  </si>
  <si>
    <t>holiday</t>
  </si>
  <si>
    <t>Days off</t>
  </si>
  <si>
    <t>Net hours</t>
  </si>
  <si>
    <t>Weekly Schedule (Please mark study hours with "X")</t>
  </si>
  <si>
    <t>Complete remaining questions</t>
  </si>
  <si>
    <t>Complete 20 questions</t>
  </si>
  <si>
    <t>Cost Accumulation Systems</t>
  </si>
  <si>
    <t>Operational Efficiency and Business Process Performance</t>
  </si>
  <si>
    <t>Practice Exam</t>
  </si>
  <si>
    <t>Exam</t>
  </si>
  <si>
    <t>Practice</t>
  </si>
  <si>
    <t>P Exam</t>
  </si>
  <si>
    <t>x</t>
  </si>
  <si>
    <t>CMA Exam Study Planner (Based on Gleim Review System)</t>
  </si>
  <si>
    <t>Feel free to change the assumptions in the yellow boxes</t>
  </si>
  <si>
    <t xml:space="preserve"> IPassTheCMAExam.com</t>
  </si>
  <si>
    <t>Brought to you by</t>
  </si>
  <si>
    <t>External Financial Statements and Revenue Recognition</t>
  </si>
  <si>
    <t>Measurement, Valuation, and Disclosure: Investments and Short-Term Items</t>
  </si>
  <si>
    <t>Measurement, Valuation, and Disclosure: Long-Term Items</t>
  </si>
  <si>
    <t>Cost Management Concepts</t>
  </si>
  <si>
    <t>Cost Allocation Techniques</t>
  </si>
  <si>
    <t>Analysis and Forecasting Techniques</t>
  </si>
  <si>
    <t>Budgeting -- Concepts, Methodologies, and Preparation</t>
  </si>
  <si>
    <t xml:space="preserve">Cost and Variance Measures </t>
  </si>
  <si>
    <t xml:space="preserve">Responsibility Accounting and Performance Measures </t>
  </si>
  <si>
    <t>Internal Controls -- Risk and Procedures for Control</t>
  </si>
  <si>
    <t xml:space="preserve">Internal Controls -- Internal Auditing and Systems Controls </t>
  </si>
  <si>
    <t>Unit 11</t>
  </si>
  <si>
    <t>Unit 12</t>
  </si>
  <si>
    <t>Unit 13</t>
  </si>
  <si>
    <t>Check Out My Evaluation on Gleim CMA Review System at http://ipassthecmaexam.com/gleim-cma-review</t>
  </si>
  <si>
    <t>Relative Weight</t>
  </si>
  <si>
    <r>
      <t xml:space="preserve">Check Out My Evaluation on Gleim CMA Review System at </t>
    </r>
    <r>
      <rPr>
        <sz val="11"/>
        <color indexed="13"/>
        <rFont val="Calibri"/>
        <family val="2"/>
      </rPr>
      <t>http://ipassthecmaexam.com/gleim-cma-review</t>
    </r>
  </si>
  <si>
    <t>Ethics for Management Accountants</t>
  </si>
  <si>
    <t>Ratio Analysis</t>
  </si>
  <si>
    <t>Profitability Analysis and Analytical Issues</t>
  </si>
  <si>
    <t>Investment Risk and Portfolio Management</t>
  </si>
  <si>
    <t>Financial Instruments and Cost of Capital</t>
  </si>
  <si>
    <t>Managing Current Assets</t>
  </si>
  <si>
    <t>Raising Capital, Corporate Restructuring, and International Finance</t>
  </si>
  <si>
    <t>CVP Analysis and Marginal Analysis</t>
  </si>
  <si>
    <t>Decision Analysis and Risk Management</t>
  </si>
  <si>
    <t>Investment Decisions</t>
  </si>
  <si>
    <t>Units in Part 2</t>
  </si>
  <si>
    <t>Part 2</t>
  </si>
  <si>
    <t>12am</t>
  </si>
  <si>
    <t># of question in test prep</t>
  </si>
  <si>
    <t>Test Prep</t>
  </si>
  <si>
    <t>CMA Exam Part 1 Study Planner (Based on Gleim 2015 Review System)</t>
  </si>
  <si>
    <t>CMA Exam Part 2 Study Planner (Based on Gleim Review System)</t>
  </si>
  <si>
    <r>
      <t xml:space="preserve">Check Out My Evaluation on Gleim CMA Review System at </t>
    </r>
    <r>
      <rPr>
        <sz val="14"/>
        <color indexed="13"/>
        <rFont val="Calibri"/>
        <family val="2"/>
      </rPr>
      <t>http://ipassthecmaexam.com/gleim-cma-review</t>
    </r>
  </si>
  <si>
    <t>u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</si>
</sst>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[$-409]d\-mmm;@"/>
    <numFmt numFmtId="167" formatCode="[$-409]d\-mmm\-yy;@"/>
    <numFmt numFmtId="168" formatCode="_(* #,##0.0_);_(* \(#,##0.0\);_(* &quot;-&quot;?_);_(@_)"/>
  </numFmts>
  <fonts count="25">
    <font>
      <sz val="11"/>
      <color theme="1"/>
      <name val="Calibri"/>
      <family val="2"/>
      <charset val="136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13"/>
      <name val="Calibri"/>
      <family val="2"/>
    </font>
    <font>
      <sz val="14"/>
      <color indexed="13"/>
      <name val="Calibri"/>
      <family val="2"/>
    </font>
    <font>
      <sz val="11"/>
      <color indexed="81"/>
      <name val="Tahoma"/>
      <family val="2"/>
    </font>
    <font>
      <sz val="11"/>
      <color theme="1"/>
      <name val="Calibri"/>
      <family val="2"/>
      <charset val="136"/>
      <scheme val="minor"/>
    </font>
    <font>
      <sz val="11"/>
      <color theme="0"/>
      <name val="Calibri"/>
      <family val="2"/>
      <charset val="136"/>
      <scheme val="minor"/>
    </font>
    <font>
      <u/>
      <sz val="11"/>
      <color theme="10"/>
      <name val="Calibri"/>
      <family val="2"/>
      <charset val="136"/>
    </font>
    <font>
      <sz val="11"/>
      <color rgb="FFFF0000"/>
      <name val="Calibri"/>
      <family val="2"/>
      <charset val="136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36"/>
      <scheme val="minor"/>
    </font>
    <font>
      <sz val="11"/>
      <color rgb="FF0070C0"/>
      <name val="Calibri"/>
      <family val="2"/>
      <charset val="136"/>
      <scheme val="minor"/>
    </font>
    <font>
      <b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Arial Unicode MS"/>
      <family val="2"/>
    </font>
    <font>
      <i/>
      <u/>
      <sz val="12"/>
      <color theme="10"/>
      <name val="Calibri"/>
      <family val="2"/>
    </font>
    <font>
      <sz val="11"/>
      <color rgb="FF00B050"/>
      <name val="Calibri"/>
      <family val="2"/>
      <charset val="136"/>
      <scheme val="minor"/>
    </font>
    <font>
      <b/>
      <u/>
      <sz val="11"/>
      <color theme="0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</cellStyleXfs>
  <cellXfs count="166">
    <xf numFmtId="0" fontId="0" fillId="0" borderId="0" xfId="0"/>
    <xf numFmtId="0" fontId="0" fillId="0" borderId="0" xfId="0" applyBorder="1"/>
    <xf numFmtId="0" fontId="10" fillId="2" borderId="0" xfId="0" applyFont="1" applyFill="1"/>
    <xf numFmtId="165" fontId="6" fillId="0" borderId="0" xfId="1" applyNumberFormat="1" applyFont="1"/>
    <xf numFmtId="0" fontId="11" fillId="0" borderId="0" xfId="0" applyFont="1"/>
    <xf numFmtId="0" fontId="11" fillId="0" borderId="0" xfId="0" applyFont="1" applyAlignment="1">
      <alignment horizontal="right"/>
    </xf>
    <xf numFmtId="165" fontId="10" fillId="2" borderId="0" xfId="1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Border="1"/>
    <xf numFmtId="0" fontId="0" fillId="3" borderId="0" xfId="0" applyFill="1"/>
    <xf numFmtId="165" fontId="6" fillId="3" borderId="0" xfId="1" applyNumberFormat="1" applyFont="1" applyFill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10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11" fillId="0" borderId="7" xfId="0" applyFont="1" applyBorder="1"/>
    <xf numFmtId="0" fontId="11" fillId="0" borderId="8" xfId="0" applyFont="1" applyBorder="1"/>
    <xf numFmtId="0" fontId="11" fillId="0" borderId="4" xfId="0" applyFont="1" applyBorder="1"/>
    <xf numFmtId="0" fontId="11" fillId="0" borderId="5" xfId="0" applyFont="1" applyBorder="1"/>
    <xf numFmtId="0" fontId="0" fillId="3" borderId="0" xfId="0" applyFill="1" applyAlignment="1">
      <alignment horizontal="right"/>
    </xf>
    <xf numFmtId="14" fontId="12" fillId="3" borderId="0" xfId="0" applyNumberFormat="1" applyFont="1" applyFill="1"/>
    <xf numFmtId="164" fontId="6" fillId="3" borderId="0" xfId="1" applyNumberFormat="1" applyFont="1" applyFill="1" applyAlignment="1">
      <alignment horizontal="left" indent="1"/>
    </xf>
    <xf numFmtId="14" fontId="0" fillId="3" borderId="0" xfId="0" applyNumberFormat="1" applyFill="1"/>
    <xf numFmtId="165" fontId="6" fillId="3" borderId="0" xfId="1" applyNumberFormat="1" applyFont="1" applyFill="1" applyAlignment="1">
      <alignment horizontal="right" indent="2"/>
    </xf>
    <xf numFmtId="0" fontId="10" fillId="4" borderId="9" xfId="0" applyFont="1" applyFill="1" applyBorder="1"/>
    <xf numFmtId="0" fontId="0" fillId="3" borderId="0" xfId="0" applyFill="1" applyBorder="1"/>
    <xf numFmtId="0" fontId="0" fillId="3" borderId="8" xfId="0" applyFill="1" applyBorder="1"/>
    <xf numFmtId="0" fontId="0" fillId="3" borderId="9" xfId="0" applyFill="1" applyBorder="1"/>
    <xf numFmtId="0" fontId="11" fillId="0" borderId="1" xfId="0" applyFont="1" applyBorder="1" applyAlignment="1">
      <alignment horizontal="right"/>
    </xf>
    <xf numFmtId="165" fontId="6" fillId="0" borderId="1" xfId="1" applyNumberFormat="1" applyFont="1" applyBorder="1" applyAlignment="1">
      <alignment horizontal="right"/>
    </xf>
    <xf numFmtId="165" fontId="10" fillId="2" borderId="1" xfId="1" applyNumberFormat="1" applyFont="1" applyFill="1" applyBorder="1"/>
    <xf numFmtId="165" fontId="6" fillId="0" borderId="1" xfId="1" applyNumberFormat="1" applyFont="1" applyBorder="1"/>
    <xf numFmtId="165" fontId="6" fillId="3" borderId="1" xfId="1" applyNumberFormat="1" applyFont="1" applyFill="1" applyBorder="1" applyAlignment="1">
      <alignment horizontal="right"/>
    </xf>
    <xf numFmtId="165" fontId="13" fillId="5" borderId="0" xfId="1" applyNumberFormat="1" applyFont="1" applyFill="1" applyAlignment="1">
      <alignment horizontal="right"/>
    </xf>
    <xf numFmtId="0" fontId="10" fillId="4" borderId="10" xfId="0" applyFont="1" applyFill="1" applyBorder="1"/>
    <xf numFmtId="0" fontId="11" fillId="0" borderId="3" xfId="0" applyFont="1" applyFill="1" applyBorder="1"/>
    <xf numFmtId="0" fontId="11" fillId="0" borderId="9" xfId="0" applyFont="1" applyBorder="1"/>
    <xf numFmtId="9" fontId="13" fillId="5" borderId="0" xfId="3" applyFont="1" applyFill="1" applyAlignment="1">
      <alignment horizontal="right"/>
    </xf>
    <xf numFmtId="9" fontId="13" fillId="5" borderId="1" xfId="3" applyFont="1" applyFill="1" applyBorder="1" applyAlignment="1">
      <alignment horizontal="right"/>
    </xf>
    <xf numFmtId="9" fontId="12" fillId="0" borderId="0" xfId="3" applyFont="1" applyFill="1" applyAlignment="1">
      <alignment horizontal="left"/>
    </xf>
    <xf numFmtId="9" fontId="13" fillId="0" borderId="0" xfId="3" applyFont="1" applyFill="1" applyAlignment="1">
      <alignment horizontal="right"/>
    </xf>
    <xf numFmtId="0" fontId="14" fillId="0" borderId="8" xfId="0" applyFont="1" applyFill="1" applyBorder="1"/>
    <xf numFmtId="0" fontId="0" fillId="0" borderId="0" xfId="0" applyFill="1"/>
    <xf numFmtId="14" fontId="0" fillId="0" borderId="0" xfId="0" applyNumberFormat="1" applyFill="1"/>
    <xf numFmtId="167" fontId="13" fillId="5" borderId="1" xfId="0" applyNumberFormat="1" applyFont="1" applyFill="1" applyBorder="1"/>
    <xf numFmtId="167" fontId="13" fillId="5" borderId="2" xfId="0" applyNumberFormat="1" applyFont="1" applyFill="1" applyBorder="1"/>
    <xf numFmtId="165" fontId="11" fillId="0" borderId="5" xfId="1" applyNumberFormat="1" applyFont="1" applyBorder="1"/>
    <xf numFmtId="165" fontId="11" fillId="0" borderId="11" xfId="1" applyNumberFormat="1" applyFont="1" applyBorder="1" applyAlignment="1">
      <alignment horizontal="right"/>
    </xf>
    <xf numFmtId="165" fontId="11" fillId="0" borderId="8" xfId="1" applyNumberFormat="1" applyFont="1" applyBorder="1"/>
    <xf numFmtId="165" fontId="11" fillId="0" borderId="2" xfId="1" applyNumberFormat="1" applyFont="1" applyBorder="1" applyAlignment="1">
      <alignment horizontal="right"/>
    </xf>
    <xf numFmtId="0" fontId="13" fillId="5" borderId="0" xfId="0" applyFont="1" applyFill="1" applyBorder="1" applyAlignment="1">
      <alignment horizontal="right"/>
    </xf>
    <xf numFmtId="0" fontId="13" fillId="5" borderId="12" xfId="0" applyFont="1" applyFill="1" applyBorder="1" applyAlignment="1">
      <alignment horizontal="right"/>
    </xf>
    <xf numFmtId="0" fontId="13" fillId="5" borderId="8" xfId="0" applyFont="1" applyFill="1" applyBorder="1" applyAlignment="1">
      <alignment horizontal="right"/>
    </xf>
    <xf numFmtId="0" fontId="13" fillId="5" borderId="13" xfId="0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6" borderId="0" xfId="0" applyFill="1"/>
    <xf numFmtId="14" fontId="0" fillId="6" borderId="0" xfId="0" applyNumberFormat="1" applyFill="1"/>
    <xf numFmtId="164" fontId="6" fillId="6" borderId="0" xfId="1" applyNumberFormat="1" applyFont="1" applyFill="1" applyAlignment="1">
      <alignment horizontal="left" indent="1"/>
    </xf>
    <xf numFmtId="14" fontId="12" fillId="6" borderId="0" xfId="0" applyNumberFormat="1" applyFont="1" applyFill="1"/>
    <xf numFmtId="0" fontId="0" fillId="6" borderId="14" xfId="0" applyFill="1" applyBorder="1"/>
    <xf numFmtId="166" fontId="0" fillId="6" borderId="0" xfId="0" applyNumberFormat="1" applyFill="1" applyBorder="1"/>
    <xf numFmtId="0" fontId="0" fillId="6" borderId="0" xfId="0" applyFill="1" applyBorder="1"/>
    <xf numFmtId="0" fontId="0" fillId="6" borderId="12" xfId="0" applyFill="1" applyBorder="1"/>
    <xf numFmtId="0" fontId="15" fillId="6" borderId="0" xfId="0" applyFont="1" applyFill="1" applyBorder="1"/>
    <xf numFmtId="0" fontId="0" fillId="6" borderId="8" xfId="0" applyFill="1" applyBorder="1"/>
    <xf numFmtId="0" fontId="11" fillId="6" borderId="4" xfId="0" applyFont="1" applyFill="1" applyBorder="1"/>
    <xf numFmtId="0" fontId="11" fillId="6" borderId="5" xfId="0" applyFont="1" applyFill="1" applyBorder="1"/>
    <xf numFmtId="165" fontId="11" fillId="6" borderId="5" xfId="0" applyNumberFormat="1" applyFont="1" applyFill="1" applyBorder="1"/>
    <xf numFmtId="0" fontId="0" fillId="6" borderId="5" xfId="0" applyFill="1" applyBorder="1"/>
    <xf numFmtId="0" fontId="0" fillId="6" borderId="6" xfId="0" applyFill="1" applyBorder="1"/>
    <xf numFmtId="0" fontId="11" fillId="6" borderId="14" xfId="0" applyFont="1" applyFill="1" applyBorder="1"/>
    <xf numFmtId="0" fontId="11" fillId="6" borderId="0" xfId="0" applyFont="1" applyFill="1" applyBorder="1"/>
    <xf numFmtId="165" fontId="11" fillId="6" borderId="0" xfId="0" applyNumberFormat="1" applyFont="1" applyFill="1" applyBorder="1"/>
    <xf numFmtId="0" fontId="9" fillId="6" borderId="0" xfId="0" applyFont="1" applyFill="1" applyBorder="1"/>
    <xf numFmtId="165" fontId="11" fillId="6" borderId="12" xfId="1" applyNumberFormat="1" applyFont="1" applyFill="1" applyBorder="1"/>
    <xf numFmtId="0" fontId="11" fillId="6" borderId="7" xfId="0" applyFont="1" applyFill="1" applyBorder="1"/>
    <xf numFmtId="0" fontId="11" fillId="6" borderId="8" xfId="0" applyFont="1" applyFill="1" applyBorder="1"/>
    <xf numFmtId="164" fontId="11" fillId="6" borderId="13" xfId="0" applyNumberFormat="1" applyFont="1" applyFill="1" applyBorder="1"/>
    <xf numFmtId="0" fontId="15" fillId="6" borderId="14" xfId="0" applyFont="1" applyFill="1" applyBorder="1"/>
    <xf numFmtId="1" fontId="0" fillId="6" borderId="12" xfId="0" applyNumberFormat="1" applyFill="1" applyBorder="1"/>
    <xf numFmtId="165" fontId="6" fillId="6" borderId="0" xfId="1" applyNumberFormat="1" applyFont="1" applyFill="1"/>
    <xf numFmtId="165" fontId="11" fillId="6" borderId="0" xfId="1" applyNumberFormat="1" applyFont="1" applyFill="1" applyBorder="1"/>
    <xf numFmtId="164" fontId="11" fillId="6" borderId="13" xfId="1" applyNumberFormat="1" applyFont="1" applyFill="1" applyBorder="1"/>
    <xf numFmtId="166" fontId="12" fillId="6" borderId="0" xfId="0" applyNumberFormat="1" applyFont="1" applyFill="1" applyBorder="1"/>
    <xf numFmtId="0" fontId="14" fillId="6" borderId="8" xfId="0" applyFont="1" applyFill="1" applyBorder="1"/>
    <xf numFmtId="0" fontId="0" fillId="6" borderId="0" xfId="0" applyFill="1" applyAlignment="1">
      <alignment horizontal="right"/>
    </xf>
    <xf numFmtId="164" fontId="6" fillId="6" borderId="0" xfId="1" applyNumberFormat="1" applyFont="1" applyFill="1"/>
    <xf numFmtId="0" fontId="11" fillId="6" borderId="0" xfId="0" applyFont="1" applyFill="1" applyAlignment="1">
      <alignment horizontal="centerContinuous"/>
    </xf>
    <xf numFmtId="0" fontId="11" fillId="6" borderId="9" xfId="0" applyFont="1" applyFill="1" applyBorder="1"/>
    <xf numFmtId="0" fontId="9" fillId="6" borderId="9" xfId="0" applyFont="1" applyFill="1" applyBorder="1"/>
    <xf numFmtId="0" fontId="0" fillId="6" borderId="9" xfId="0" applyFill="1" applyBorder="1"/>
    <xf numFmtId="0" fontId="0" fillId="6" borderId="15" xfId="0" applyFill="1" applyBorder="1"/>
    <xf numFmtId="0" fontId="11" fillId="0" borderId="0" xfId="0" applyFont="1" applyFill="1" applyAlignment="1">
      <alignment horizontal="right"/>
    </xf>
    <xf numFmtId="164" fontId="11" fillId="0" borderId="8" xfId="1" applyNumberFormat="1" applyFont="1" applyBorder="1"/>
    <xf numFmtId="167" fontId="13" fillId="5" borderId="3" xfId="0" applyNumberFormat="1" applyFont="1" applyFill="1" applyBorder="1"/>
    <xf numFmtId="0" fontId="16" fillId="0" borderId="0" xfId="0" applyFont="1" applyFill="1"/>
    <xf numFmtId="0" fontId="16" fillId="0" borderId="0" xfId="0" applyFont="1" applyFill="1" applyAlignment="1">
      <alignment horizontal="right"/>
    </xf>
    <xf numFmtId="164" fontId="16" fillId="0" borderId="0" xfId="1" applyNumberFormat="1" applyFont="1" applyFill="1"/>
    <xf numFmtId="164" fontId="11" fillId="6" borderId="12" xfId="1" applyNumberFormat="1" applyFont="1" applyFill="1" applyBorder="1"/>
    <xf numFmtId="1" fontId="0" fillId="6" borderId="9" xfId="0" applyNumberFormat="1" applyFill="1" applyBorder="1"/>
    <xf numFmtId="1" fontId="0" fillId="6" borderId="15" xfId="0" applyNumberFormat="1" applyFill="1" applyBorder="1"/>
    <xf numFmtId="1" fontId="11" fillId="6" borderId="9" xfId="0" applyNumberFormat="1" applyFont="1" applyFill="1" applyBorder="1"/>
    <xf numFmtId="0" fontId="16" fillId="6" borderId="0" xfId="0" applyFont="1" applyFill="1" applyAlignment="1">
      <alignment horizontal="right"/>
    </xf>
    <xf numFmtId="0" fontId="17" fillId="0" borderId="0" xfId="0" applyFont="1" applyAlignment="1">
      <alignment vertical="center"/>
    </xf>
    <xf numFmtId="1" fontId="0" fillId="6" borderId="0" xfId="0" applyNumberFormat="1" applyFill="1"/>
    <xf numFmtId="43" fontId="11" fillId="0" borderId="8" xfId="1" applyNumberFormat="1" applyFont="1" applyBorder="1"/>
    <xf numFmtId="166" fontId="0" fillId="0" borderId="0" xfId="0" applyNumberFormat="1"/>
    <xf numFmtId="0" fontId="11" fillId="0" borderId="0" xfId="0" applyFont="1" applyAlignment="1">
      <alignment vertical="center"/>
    </xf>
    <xf numFmtId="0" fontId="0" fillId="6" borderId="0" xfId="0" applyFill="1" applyAlignment="1">
      <alignment horizontal="center"/>
    </xf>
    <xf numFmtId="0" fontId="11" fillId="6" borderId="0" xfId="0" applyFont="1" applyFill="1" applyAlignment="1">
      <alignment horizontal="left"/>
    </xf>
    <xf numFmtId="9" fontId="11" fillId="6" borderId="0" xfId="0" applyNumberFormat="1" applyFont="1" applyFill="1" applyAlignment="1">
      <alignment horizontal="center"/>
    </xf>
    <xf numFmtId="14" fontId="11" fillId="6" borderId="0" xfId="0" applyNumberFormat="1" applyFont="1" applyFill="1" applyAlignment="1">
      <alignment horizontal="center"/>
    </xf>
    <xf numFmtId="0" fontId="15" fillId="6" borderId="0" xfId="0" applyFont="1" applyFill="1" applyAlignment="1">
      <alignment horizontal="right"/>
    </xf>
    <xf numFmtId="0" fontId="15" fillId="6" borderId="0" xfId="0" applyFont="1" applyFill="1"/>
    <xf numFmtId="0" fontId="15" fillId="6" borderId="12" xfId="0" applyFont="1" applyFill="1" applyBorder="1" applyAlignment="1">
      <alignment horizontal="right"/>
    </xf>
    <xf numFmtId="0" fontId="10" fillId="4" borderId="9" xfId="0" applyFont="1" applyFill="1" applyBorder="1" applyAlignment="1">
      <alignment horizontal="center"/>
    </xf>
    <xf numFmtId="0" fontId="10" fillId="4" borderId="15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1" fillId="7" borderId="0" xfId="0" applyFont="1" applyFill="1" applyAlignment="1">
      <alignment horizontal="left"/>
    </xf>
    <xf numFmtId="0" fontId="0" fillId="7" borderId="0" xfId="0" applyFill="1"/>
    <xf numFmtId="14" fontId="0" fillId="7" borderId="0" xfId="0" applyNumberFormat="1" applyFill="1"/>
    <xf numFmtId="9" fontId="11" fillId="7" borderId="0" xfId="0" applyNumberFormat="1" applyFont="1" applyFill="1" applyAlignment="1">
      <alignment horizontal="center"/>
    </xf>
    <xf numFmtId="14" fontId="11" fillId="7" borderId="0" xfId="0" applyNumberFormat="1" applyFont="1" applyFill="1" applyAlignment="1">
      <alignment horizontal="center"/>
    </xf>
    <xf numFmtId="164" fontId="6" fillId="6" borderId="0" xfId="1" applyNumberFormat="1" applyFont="1" applyFill="1"/>
    <xf numFmtId="0" fontId="18" fillId="6" borderId="0" xfId="2" applyFont="1" applyFill="1" applyAlignment="1" applyProtection="1">
      <alignment horizontal="right"/>
    </xf>
    <xf numFmtId="0" fontId="10" fillId="4" borderId="9" xfId="0" applyFont="1" applyFill="1" applyBorder="1" applyAlignment="1">
      <alignment horizontal="right"/>
    </xf>
    <xf numFmtId="0" fontId="10" fillId="4" borderId="15" xfId="0" applyFont="1" applyFill="1" applyBorder="1" applyAlignment="1">
      <alignment horizontal="right"/>
    </xf>
    <xf numFmtId="0" fontId="10" fillId="4" borderId="3" xfId="0" applyFont="1" applyFill="1" applyBorder="1" applyAlignment="1">
      <alignment horizontal="right"/>
    </xf>
    <xf numFmtId="164" fontId="6" fillId="6" borderId="0" xfId="1" applyNumberFormat="1" applyFont="1" applyFill="1" applyAlignment="1">
      <alignment horizontal="left" indent="1"/>
    </xf>
    <xf numFmtId="0" fontId="11" fillId="6" borderId="0" xfId="0" applyFont="1" applyFill="1" applyAlignment="1">
      <alignment horizontal="right"/>
    </xf>
    <xf numFmtId="0" fontId="11" fillId="6" borderId="0" xfId="0" applyFont="1" applyFill="1"/>
    <xf numFmtId="0" fontId="11" fillId="6" borderId="12" xfId="0" applyFont="1" applyFill="1" applyBorder="1" applyAlignment="1">
      <alignment horizontal="right"/>
    </xf>
    <xf numFmtId="165" fontId="6" fillId="6" borderId="0" xfId="1" applyNumberFormat="1" applyFont="1" applyFill="1"/>
    <xf numFmtId="164" fontId="6" fillId="3" borderId="0" xfId="1" applyNumberFormat="1" applyFont="1" applyFill="1" applyAlignment="1">
      <alignment horizontal="left" indent="1"/>
    </xf>
    <xf numFmtId="165" fontId="6" fillId="3" borderId="0" xfId="1" applyNumberFormat="1" applyFont="1" applyFill="1" applyAlignment="1">
      <alignment horizontal="right" indent="2"/>
    </xf>
    <xf numFmtId="164" fontId="19" fillId="6" borderId="0" xfId="1" applyNumberFormat="1" applyFont="1" applyFill="1"/>
    <xf numFmtId="0" fontId="15" fillId="6" borderId="0" xfId="0" applyFont="1" applyFill="1" applyBorder="1" applyAlignment="1">
      <alignment horizontal="right" vertical="center"/>
    </xf>
    <xf numFmtId="165" fontId="6" fillId="0" borderId="1" xfId="1" applyNumberFormat="1" applyFont="1" applyBorder="1" applyAlignment="1">
      <alignment horizontal="right"/>
    </xf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Border="1"/>
    <xf numFmtId="165" fontId="6" fillId="0" borderId="1" xfId="1" applyNumberFormat="1" applyFont="1" applyBorder="1"/>
    <xf numFmtId="165" fontId="6" fillId="3" borderId="0" xfId="1" applyNumberFormat="1" applyFont="1" applyFill="1" applyAlignment="1">
      <alignment horizontal="right"/>
    </xf>
    <xf numFmtId="165" fontId="6" fillId="3" borderId="1" xfId="1" applyNumberFormat="1" applyFont="1" applyFill="1" applyBorder="1" applyAlignment="1">
      <alignment horizontal="right"/>
    </xf>
    <xf numFmtId="165" fontId="6" fillId="0" borderId="0" xfId="1" applyNumberFormat="1" applyFont="1"/>
    <xf numFmtId="0" fontId="7" fillId="8" borderId="0" xfId="0" applyFont="1" applyFill="1" applyBorder="1" applyAlignment="1">
      <alignment horizontal="centerContinuous"/>
    </xf>
    <xf numFmtId="0" fontId="11" fillId="7" borderId="0" xfId="0" applyFont="1" applyFill="1" applyAlignment="1">
      <alignment horizontal="center"/>
    </xf>
    <xf numFmtId="9" fontId="11" fillId="7" borderId="0" xfId="3" applyFont="1" applyFill="1" applyAlignment="1">
      <alignment horizontal="center"/>
    </xf>
    <xf numFmtId="1" fontId="13" fillId="6" borderId="13" xfId="0" applyNumberFormat="1" applyFont="1" applyFill="1" applyBorder="1"/>
    <xf numFmtId="0" fontId="13" fillId="6" borderId="12" xfId="0" applyFont="1" applyFill="1" applyBorder="1"/>
    <xf numFmtId="165" fontId="0" fillId="0" borderId="0" xfId="0" applyNumberFormat="1"/>
    <xf numFmtId="164" fontId="0" fillId="6" borderId="12" xfId="0" applyNumberFormat="1" applyFill="1" applyBorder="1"/>
    <xf numFmtId="165" fontId="0" fillId="6" borderId="12" xfId="0" applyNumberFormat="1" applyFill="1" applyBorder="1"/>
    <xf numFmtId="165" fontId="13" fillId="6" borderId="13" xfId="0" applyNumberFormat="1" applyFont="1" applyFill="1" applyBorder="1"/>
    <xf numFmtId="164" fontId="11" fillId="6" borderId="12" xfId="0" applyNumberFormat="1" applyFont="1" applyFill="1" applyBorder="1"/>
    <xf numFmtId="168" fontId="0" fillId="0" borderId="0" xfId="0" applyNumberFormat="1"/>
    <xf numFmtId="0" fontId="21" fillId="0" borderId="0" xfId="0" applyFont="1"/>
    <xf numFmtId="0" fontId="22" fillId="9" borderId="0" xfId="0" applyFont="1" applyFill="1"/>
    <xf numFmtId="0" fontId="23" fillId="2" borderId="0" xfId="0" applyFont="1" applyFill="1" applyBorder="1" applyAlignment="1">
      <alignment horizontal="centerContinuous"/>
    </xf>
    <xf numFmtId="14" fontId="21" fillId="6" borderId="0" xfId="0" applyNumberFormat="1" applyFont="1" applyFill="1"/>
    <xf numFmtId="0" fontId="21" fillId="6" borderId="0" xfId="0" applyFont="1" applyFill="1"/>
    <xf numFmtId="164" fontId="21" fillId="6" borderId="0" xfId="1" applyNumberFormat="1" applyFont="1" applyFill="1" applyAlignment="1">
      <alignment horizontal="left" indent="1"/>
    </xf>
    <xf numFmtId="14" fontId="24" fillId="6" borderId="0" xfId="0" applyNumberFormat="1" applyFont="1" applyFill="1"/>
    <xf numFmtId="0" fontId="18" fillId="6" borderId="5" xfId="2" applyFont="1" applyFill="1" applyBorder="1" applyAlignment="1" applyProtection="1">
      <alignment horizontal="center"/>
    </xf>
    <xf numFmtId="0" fontId="20" fillId="2" borderId="0" xfId="2" applyFont="1" applyFill="1" applyAlignment="1" applyProtection="1">
      <alignment horizontal="center" vertic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passthecmaexam.com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://ipassthecmaexam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ipassthecmaexam.com/gleim-cma-review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://ipassthecmaexam.com/gleim-cma-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G198"/>
  <sheetViews>
    <sheetView tabSelected="1" zoomScale="80" zoomScaleNormal="80" workbookViewId="0">
      <selection activeCell="BG4" sqref="BG4"/>
    </sheetView>
  </sheetViews>
  <sheetFormatPr defaultRowHeight="15" outlineLevelCol="1"/>
  <cols>
    <col min="1" max="1" width="3.7109375" customWidth="1"/>
    <col min="2" max="2" width="8.85546875" customWidth="1"/>
    <col min="10" max="10" width="2.28515625" customWidth="1"/>
    <col min="11" max="11" width="12.85546875" style="44" customWidth="1"/>
    <col min="12" max="12" width="2.85546875" style="44" customWidth="1"/>
    <col min="13" max="13" width="10.7109375" style="9" hidden="1" customWidth="1" outlineLevel="1"/>
    <col min="14" max="15" width="9.140625" style="9" hidden="1" customWidth="1" outlineLevel="1"/>
    <col min="16" max="16" width="10.7109375" style="9" hidden="1" customWidth="1" outlineLevel="1"/>
    <col min="17" max="30" width="9.140625" style="9" hidden="1" customWidth="1" outlineLevel="1"/>
    <col min="31" max="31" width="2.85546875" hidden="1" customWidth="1" outlineLevel="1"/>
    <col min="32" max="32" width="10.7109375" style="9" hidden="1" customWidth="1" outlineLevel="1"/>
    <col min="33" max="33" width="15.140625" style="9" hidden="1" customWidth="1" outlineLevel="1"/>
    <col min="34" max="47" width="9" style="9" hidden="1" customWidth="1" outlineLevel="1"/>
    <col min="48" max="48" width="2.85546875" hidden="1" customWidth="1" outlineLevel="1"/>
    <col min="49" max="49" width="15.42578125" customWidth="1" collapsed="1"/>
    <col min="50" max="50" width="11.85546875" customWidth="1"/>
    <col min="51" max="51" width="2.5703125" customWidth="1"/>
    <col min="52" max="52" width="12.140625" customWidth="1"/>
    <col min="53" max="53" width="2.28515625" customWidth="1"/>
  </cols>
  <sheetData>
    <row r="1" spans="1:54" ht="26.25">
      <c r="A1" s="86" t="s">
        <v>124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</row>
    <row r="2" spans="1:54" ht="1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87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57"/>
      <c r="AF2" s="57"/>
      <c r="AG2" s="87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8"/>
      <c r="AV2" s="57"/>
      <c r="AW2" s="57"/>
      <c r="AX2" s="57"/>
      <c r="AY2" s="104" t="s">
        <v>91</v>
      </c>
      <c r="AZ2" s="164" t="s">
        <v>90</v>
      </c>
      <c r="BA2" s="164"/>
      <c r="BB2" s="164"/>
    </row>
    <row r="3" spans="1:54">
      <c r="A3" s="89" t="s">
        <v>78</v>
      </c>
      <c r="B3" s="89"/>
      <c r="C3" s="89"/>
      <c r="D3" s="89"/>
      <c r="E3" s="89"/>
      <c r="F3" s="89"/>
      <c r="G3" s="89"/>
      <c r="H3" s="89"/>
      <c r="I3" s="89"/>
      <c r="J3" s="57"/>
      <c r="K3" s="57"/>
      <c r="L3" s="57"/>
      <c r="M3" s="57"/>
      <c r="N3" s="57" t="s">
        <v>73</v>
      </c>
      <c r="O3" s="57" t="s">
        <v>75</v>
      </c>
      <c r="P3" s="87" t="s">
        <v>66</v>
      </c>
      <c r="Q3" s="88">
        <f>'Part 1 Assumptions'!D25</f>
        <v>5.2011111111111124</v>
      </c>
      <c r="R3" s="88">
        <f>'Part 1 Assumptions'!E25</f>
        <v>4.6277777777777773</v>
      </c>
      <c r="S3" s="88">
        <f>'Part 1 Assumptions'!F25</f>
        <v>4.7233333333333327</v>
      </c>
      <c r="T3" s="88">
        <f>'Part 1 Assumptions'!G25</f>
        <v>4.9144444444444444</v>
      </c>
      <c r="U3" s="88">
        <f>'Part 1 Assumptions'!H25</f>
        <v>4.9144444444444444</v>
      </c>
      <c r="V3" s="88">
        <f>'Part 1 Assumptions'!I25</f>
        <v>5.9894444444444446</v>
      </c>
      <c r="W3" s="88">
        <f>'Part 1 Assumptions'!J25</f>
        <v>4.4844444444444456</v>
      </c>
      <c r="X3" s="88">
        <f>'Part 1 Assumptions'!K25</f>
        <v>6.4194444444444452</v>
      </c>
      <c r="Y3" s="88">
        <f>'Part 1 Assumptions'!L25</f>
        <v>8.3066666666666666</v>
      </c>
      <c r="Z3" s="88">
        <f>'Part 1 Assumptions'!M25</f>
        <v>7.9005555555555542</v>
      </c>
      <c r="AA3" s="88">
        <f>'Part 1 Assumptions'!N25</f>
        <v>5.1772222222222224</v>
      </c>
      <c r="AB3" s="88">
        <f>'Part 1 Assumptions'!O25</f>
        <v>5.2249999999999996</v>
      </c>
      <c r="AC3" s="88">
        <f>'Part 1 Assumptions'!P25</f>
        <v>5.6311111111111112</v>
      </c>
      <c r="AD3" s="88">
        <f>'Part 1 Assumptions'!Q25</f>
        <v>5.5</v>
      </c>
      <c r="AE3" s="57"/>
      <c r="AF3" s="57"/>
      <c r="AG3" s="87" t="s">
        <v>67</v>
      </c>
      <c r="AH3" s="88">
        <f>'Part 1 Assumptions'!D37</f>
        <v>10.382444444444445</v>
      </c>
      <c r="AI3" s="88">
        <f>'Part 1 Assumptions'!E37</f>
        <v>8.2944444444444443</v>
      </c>
      <c r="AJ3" s="88">
        <f>'Part 1 Assumptions'!F37</f>
        <v>8.6246666666666663</v>
      </c>
      <c r="AK3" s="88">
        <f>'Part 1 Assumptions'!G37</f>
        <v>9.3064444444444465</v>
      </c>
      <c r="AL3" s="88">
        <f>'Part 1 Assumptions'!H37</f>
        <v>9.3064444444444465</v>
      </c>
      <c r="AM3" s="88">
        <f>'Part 1 Assumptions'!I37</f>
        <v>13.671444444444443</v>
      </c>
      <c r="AN3" s="88">
        <f>'Part 1 Assumptions'!J37</f>
        <v>7.8124444444444459</v>
      </c>
      <c r="AO3" s="88">
        <f>'Part 1 Assumptions'!K37</f>
        <v>15.669444444444446</v>
      </c>
      <c r="AP3" s="88">
        <f>'Part 1 Assumptions'!L37</f>
        <v>26.141333333333332</v>
      </c>
      <c r="AQ3" s="88">
        <f>'Part 1 Assumptions'!M37</f>
        <v>23.653666666666663</v>
      </c>
      <c r="AR3" s="88">
        <f>'Part 1 Assumptions'!N37</f>
        <v>10.290333333333335</v>
      </c>
      <c r="AS3" s="88">
        <f>'Part 1 Assumptions'!O37</f>
        <v>10.475</v>
      </c>
      <c r="AT3" s="88">
        <f>'Part 1 Assumptions'!P37</f>
        <v>12.116444444444445</v>
      </c>
      <c r="AU3" s="88">
        <f>'Part 1 Assumptions'!Q37</f>
        <v>5.5</v>
      </c>
      <c r="AV3" s="57"/>
      <c r="AW3" s="57"/>
      <c r="AX3" s="57"/>
      <c r="AY3" s="57"/>
      <c r="AZ3" s="57"/>
      <c r="BA3" s="57"/>
      <c r="BB3" s="57"/>
    </row>
    <row r="4" spans="1:54">
      <c r="A4" s="36"/>
      <c r="B4" s="26"/>
      <c r="C4" s="117" t="s">
        <v>28</v>
      </c>
      <c r="D4" s="117" t="s">
        <v>27</v>
      </c>
      <c r="E4" s="117" t="s">
        <v>29</v>
      </c>
      <c r="F4" s="117" t="s">
        <v>30</v>
      </c>
      <c r="G4" s="117" t="s">
        <v>31</v>
      </c>
      <c r="H4" s="117" t="s">
        <v>32</v>
      </c>
      <c r="I4" s="118" t="s">
        <v>33</v>
      </c>
      <c r="J4" s="110"/>
      <c r="K4" s="119" t="s">
        <v>76</v>
      </c>
      <c r="N4" s="9" t="s">
        <v>74</v>
      </c>
      <c r="O4" s="9" t="s">
        <v>74</v>
      </c>
      <c r="P4" s="9" t="s">
        <v>77</v>
      </c>
      <c r="Q4" s="21" t="s">
        <v>7</v>
      </c>
      <c r="R4" s="21" t="s">
        <v>8</v>
      </c>
      <c r="S4" s="21" t="s">
        <v>9</v>
      </c>
      <c r="T4" s="21" t="s">
        <v>10</v>
      </c>
      <c r="U4" s="21" t="s">
        <v>11</v>
      </c>
      <c r="V4" s="21" t="s">
        <v>12</v>
      </c>
      <c r="W4" s="21" t="s">
        <v>13</v>
      </c>
      <c r="X4" s="21" t="s">
        <v>14</v>
      </c>
      <c r="Y4" s="21" t="s">
        <v>15</v>
      </c>
      <c r="Z4" s="21" t="s">
        <v>16</v>
      </c>
      <c r="AA4" s="21" t="s">
        <v>103</v>
      </c>
      <c r="AB4" s="21" t="s">
        <v>104</v>
      </c>
      <c r="AC4" s="21" t="s">
        <v>105</v>
      </c>
      <c r="AD4" s="21" t="s">
        <v>86</v>
      </c>
      <c r="AH4" s="21" t="s">
        <v>7</v>
      </c>
      <c r="AI4" s="21" t="s">
        <v>8</v>
      </c>
      <c r="AJ4" s="21" t="s">
        <v>9</v>
      </c>
      <c r="AK4" s="21" t="s">
        <v>10</v>
      </c>
      <c r="AL4" s="21" t="s">
        <v>11</v>
      </c>
      <c r="AM4" s="21" t="s">
        <v>12</v>
      </c>
      <c r="AN4" s="21" t="s">
        <v>13</v>
      </c>
      <c r="AO4" s="21" t="s">
        <v>14</v>
      </c>
      <c r="AP4" s="21" t="s">
        <v>15</v>
      </c>
      <c r="AQ4" s="21" t="s">
        <v>16</v>
      </c>
      <c r="AR4" s="21" t="s">
        <v>103</v>
      </c>
      <c r="AS4" s="21" t="s">
        <v>104</v>
      </c>
      <c r="AT4" s="21" t="s">
        <v>105</v>
      </c>
      <c r="AU4" s="21" t="s">
        <v>86</v>
      </c>
      <c r="AW4" s="14" t="s">
        <v>56</v>
      </c>
      <c r="AX4" s="15"/>
      <c r="AY4" s="15"/>
      <c r="AZ4" s="15"/>
      <c r="BA4" s="15"/>
      <c r="BB4" s="16"/>
    </row>
    <row r="5" spans="1:54">
      <c r="A5" s="11" t="s">
        <v>34</v>
      </c>
      <c r="B5" s="27"/>
      <c r="C5" s="52"/>
      <c r="D5" s="52"/>
      <c r="E5" s="52"/>
      <c r="F5" s="52"/>
      <c r="G5" s="52"/>
      <c r="H5" s="52"/>
      <c r="I5" s="53"/>
      <c r="J5" s="57"/>
      <c r="K5" s="46">
        <v>42156</v>
      </c>
      <c r="L5" s="60"/>
      <c r="M5" s="60">
        <f>AX6</f>
        <v>42142</v>
      </c>
      <c r="N5" s="57">
        <f>$C$25</f>
        <v>2</v>
      </c>
      <c r="O5" s="57">
        <f t="shared" ref="O5:O36" si="0">IFERROR(VLOOKUP($M5,$K$5:$N$26,4,FALSE),0)</f>
        <v>0</v>
      </c>
      <c r="P5" s="57">
        <f>SUM($N$5:N5)-SUM($O$5:O5)</f>
        <v>2</v>
      </c>
      <c r="Q5" s="59">
        <f>$Q$3-$P5</f>
        <v>3.2011111111111124</v>
      </c>
      <c r="R5" s="59">
        <f>SUM($Q$3:R$3)-$P5</f>
        <v>7.8288888888888906</v>
      </c>
      <c r="S5" s="59">
        <f>SUM($Q$3:S$3)-$P5</f>
        <v>12.552222222222223</v>
      </c>
      <c r="T5" s="59">
        <f>SUM($Q$3:T$3)-$P5</f>
        <v>17.466666666666669</v>
      </c>
      <c r="U5" s="59">
        <f>SUM($Q$3:U$3)-$P5</f>
        <v>22.381111111111114</v>
      </c>
      <c r="V5" s="59">
        <f>SUM($Q$3:V$3)-$P5</f>
        <v>28.370555555555558</v>
      </c>
      <c r="W5" s="59">
        <f>SUM($Q$3:W$3)-$P5</f>
        <v>32.855000000000004</v>
      </c>
      <c r="X5" s="59">
        <f>SUM($Q$3:X$3)-$P5</f>
        <v>39.274444444444448</v>
      </c>
      <c r="Y5" s="59">
        <f>SUM($Q$3:Y$3)-$P5</f>
        <v>47.581111111111113</v>
      </c>
      <c r="Z5" s="59">
        <f>SUM($Q$3:Z$3)-$P5</f>
        <v>55.481666666666669</v>
      </c>
      <c r="AA5" s="59">
        <f>SUM($Q$3:AA$3)-$P5</f>
        <v>60.658888888888889</v>
      </c>
      <c r="AB5" s="59">
        <f>SUM($Q$3:AB$3)-$P5</f>
        <v>65.88388888888889</v>
      </c>
      <c r="AC5" s="59">
        <f>SUM($Q$3:AC$3)-$P5</f>
        <v>71.515000000000001</v>
      </c>
      <c r="AD5" s="59"/>
      <c r="AE5" s="57"/>
      <c r="AF5" s="60">
        <f>M5</f>
        <v>42142</v>
      </c>
      <c r="AG5" s="57">
        <f>P5</f>
        <v>2</v>
      </c>
      <c r="AH5" s="59">
        <f t="shared" ref="AH5:AH36" si="1">$AH$3-$P5</f>
        <v>8.3824444444444453</v>
      </c>
      <c r="AI5" s="59">
        <f>SUM($AH$3:AI$3)-$P5</f>
        <v>16.67688888888889</v>
      </c>
      <c r="AJ5" s="59">
        <f>SUM($AH$3:AJ$3)-$P5</f>
        <v>25.301555555555556</v>
      </c>
      <c r="AK5" s="59">
        <f>SUM($AH$3:AK$3)-$P5</f>
        <v>34.608000000000004</v>
      </c>
      <c r="AL5" s="59">
        <f>SUM($AH$3:AL$3)-$P5</f>
        <v>43.914444444444449</v>
      </c>
      <c r="AM5" s="59">
        <f>SUM($AH$3:AM$3)-$P5</f>
        <v>57.585888888888888</v>
      </c>
      <c r="AN5" s="59">
        <f>SUM($AH$3:AN$3)-$P5</f>
        <v>65.398333333333341</v>
      </c>
      <c r="AO5" s="59">
        <f>SUM($AH$3:AO$3)-$P5</f>
        <v>81.067777777777792</v>
      </c>
      <c r="AP5" s="59">
        <f>SUM($AH$3:AP$3)-$P5</f>
        <v>107.20911111111113</v>
      </c>
      <c r="AQ5" s="59">
        <f>SUM($AH$3:AQ$3)-$P5</f>
        <v>130.86277777777778</v>
      </c>
      <c r="AR5" s="59">
        <f>SUM($AH$3:AR$3)-$P5</f>
        <v>141.15311111111112</v>
      </c>
      <c r="AS5" s="59">
        <f>SUM($AH$3:AS$3)-$P5</f>
        <v>151.62811111111111</v>
      </c>
      <c r="AT5" s="59">
        <f>SUM($AH$3:AT$3)-$P5</f>
        <v>163.74455555555556</v>
      </c>
      <c r="AU5" s="59"/>
      <c r="AV5" s="57"/>
      <c r="AW5" s="80" t="s">
        <v>55</v>
      </c>
      <c r="AX5" s="114" t="s">
        <v>54</v>
      </c>
      <c r="AY5" s="115"/>
      <c r="AZ5" s="114" t="s">
        <v>53</v>
      </c>
      <c r="BA5" s="115"/>
      <c r="BB5" s="116" t="s">
        <v>71</v>
      </c>
    </row>
    <row r="6" spans="1:54">
      <c r="A6" s="11" t="s">
        <v>35</v>
      </c>
      <c r="B6" s="27"/>
      <c r="C6" s="52"/>
      <c r="D6" s="52"/>
      <c r="E6" s="52"/>
      <c r="F6" s="52"/>
      <c r="G6" s="52"/>
      <c r="H6" s="52"/>
      <c r="I6" s="53"/>
      <c r="J6" s="57"/>
      <c r="K6" s="46">
        <v>42157</v>
      </c>
      <c r="L6" s="58"/>
      <c r="M6" s="58">
        <f>M5+1</f>
        <v>42143</v>
      </c>
      <c r="N6" s="57">
        <f>$D$25</f>
        <v>2</v>
      </c>
      <c r="O6" s="57">
        <f t="shared" si="0"/>
        <v>0</v>
      </c>
      <c r="P6" s="57">
        <f>SUM($N$5:N6)-SUM($O$5:O6)</f>
        <v>4</v>
      </c>
      <c r="Q6" s="59">
        <f t="shared" ref="Q6:Q36" si="2">$Q$3-$P6</f>
        <v>1.2011111111111124</v>
      </c>
      <c r="R6" s="59">
        <f>SUM($Q$3:R$3)-$P6</f>
        <v>5.8288888888888906</v>
      </c>
      <c r="S6" s="59">
        <f>SUM($Q$3:S$3)-$P6</f>
        <v>10.552222222222223</v>
      </c>
      <c r="T6" s="59">
        <f>SUM($Q$3:T$3)-$P6</f>
        <v>15.466666666666669</v>
      </c>
      <c r="U6" s="59">
        <f>SUM($Q$3:U$3)-$P6</f>
        <v>20.381111111111114</v>
      </c>
      <c r="V6" s="59">
        <f>SUM($Q$3:V$3)-$P6</f>
        <v>26.370555555555558</v>
      </c>
      <c r="W6" s="59">
        <f>SUM($Q$3:W$3)-$P6</f>
        <v>30.855000000000004</v>
      </c>
      <c r="X6" s="59">
        <f>SUM($Q$3:X$3)-$P6</f>
        <v>37.274444444444448</v>
      </c>
      <c r="Y6" s="59">
        <f>SUM($Q$3:Y$3)-$P6</f>
        <v>45.581111111111113</v>
      </c>
      <c r="Z6" s="59">
        <f>SUM($Q$3:Z$3)-$P6</f>
        <v>53.481666666666669</v>
      </c>
      <c r="AA6" s="59">
        <f>SUM($Q$3:AA$3)-$P6</f>
        <v>58.658888888888889</v>
      </c>
      <c r="AB6" s="59">
        <f>SUM($Q$3:AB$3)-$P6</f>
        <v>63.88388888888889</v>
      </c>
      <c r="AC6" s="59">
        <f>SUM($Q$3:AC$3)-$P6</f>
        <v>69.515000000000001</v>
      </c>
      <c r="AD6" s="59"/>
      <c r="AE6" s="57"/>
      <c r="AF6" s="60">
        <f t="shared" ref="AF6:AF63" si="3">M6</f>
        <v>42143</v>
      </c>
      <c r="AG6" s="57">
        <f t="shared" ref="AG6:AG63" si="4">P6</f>
        <v>4</v>
      </c>
      <c r="AH6" s="59">
        <f t="shared" si="1"/>
        <v>6.3824444444444453</v>
      </c>
      <c r="AI6" s="59">
        <f>SUM($AH$3:AI$3)-$P6</f>
        <v>14.67688888888889</v>
      </c>
      <c r="AJ6" s="59">
        <f>SUM($AH$3:AJ$3)-$P6</f>
        <v>23.301555555555556</v>
      </c>
      <c r="AK6" s="59">
        <f>SUM($AH$3:AK$3)-$P6</f>
        <v>32.608000000000004</v>
      </c>
      <c r="AL6" s="59">
        <f>SUM($AH$3:AL$3)-$P6</f>
        <v>41.914444444444449</v>
      </c>
      <c r="AM6" s="59">
        <f>SUM($AH$3:AM$3)-$P6</f>
        <v>55.585888888888888</v>
      </c>
      <c r="AN6" s="59">
        <f>SUM($AH$3:AN$3)-$P6</f>
        <v>63.398333333333341</v>
      </c>
      <c r="AO6" s="59">
        <f>SUM($AH$3:AO$3)-$P6</f>
        <v>79.067777777777792</v>
      </c>
      <c r="AP6" s="59">
        <f>SUM($AH$3:AP$3)-$P6</f>
        <v>105.20911111111113</v>
      </c>
      <c r="AQ6" s="59">
        <f>SUM($AH$3:AQ$3)-$P6</f>
        <v>128.86277777777778</v>
      </c>
      <c r="AR6" s="59">
        <f>SUM($AH$3:AR$3)-$P6</f>
        <v>139.15311111111112</v>
      </c>
      <c r="AS6" s="59">
        <f>SUM($AH$3:AS$3)-$P6</f>
        <v>149.62811111111111</v>
      </c>
      <c r="AT6" s="59">
        <f>SUM($AH$3:AT$3)-$P6</f>
        <v>161.74455555555556</v>
      </c>
      <c r="AU6" s="59"/>
      <c r="AV6" s="57"/>
      <c r="AW6" s="61" t="s">
        <v>7</v>
      </c>
      <c r="AX6" s="96">
        <v>42142</v>
      </c>
      <c r="AY6" s="62" t="s">
        <v>0</v>
      </c>
      <c r="AZ6" s="62">
        <f>AX6+Q195</f>
        <v>42144</v>
      </c>
      <c r="BA6" s="63"/>
      <c r="BB6" s="81">
        <f>AZ6-AX6</f>
        <v>2</v>
      </c>
    </row>
    <row r="7" spans="1:54">
      <c r="A7" s="11" t="s">
        <v>36</v>
      </c>
      <c r="B7" s="27"/>
      <c r="C7" s="52"/>
      <c r="D7" s="52"/>
      <c r="E7" s="52"/>
      <c r="F7" s="52"/>
      <c r="G7" s="52"/>
      <c r="H7" s="52"/>
      <c r="I7" s="53"/>
      <c r="J7" s="57"/>
      <c r="K7" s="46"/>
      <c r="L7" s="82"/>
      <c r="M7" s="58">
        <f t="shared" ref="M7:M39" si="5">M6+1</f>
        <v>42144</v>
      </c>
      <c r="N7" s="57">
        <f>$E$25</f>
        <v>2</v>
      </c>
      <c r="O7" s="57">
        <f t="shared" si="0"/>
        <v>0</v>
      </c>
      <c r="P7" s="57">
        <f>SUM($N$5:N7)-SUM($O$5:O7)</f>
        <v>6</v>
      </c>
      <c r="Q7" s="59">
        <f>$Q$3-$P7</f>
        <v>-0.79888888888888765</v>
      </c>
      <c r="R7" s="59">
        <f>SUM($Q$3:R$3)-$P7</f>
        <v>3.8288888888888906</v>
      </c>
      <c r="S7" s="59">
        <f>SUM($Q$3:S$3)-$P7</f>
        <v>8.5522222222222233</v>
      </c>
      <c r="T7" s="59">
        <f>SUM($Q$3:T$3)-$P7</f>
        <v>13.466666666666669</v>
      </c>
      <c r="U7" s="59">
        <f>SUM($Q$3:U$3)-$P7</f>
        <v>18.381111111111114</v>
      </c>
      <c r="V7" s="59">
        <f>SUM($Q$3:V$3)-$P7</f>
        <v>24.370555555555558</v>
      </c>
      <c r="W7" s="59">
        <f>SUM($Q$3:W$3)-$P7</f>
        <v>28.855000000000004</v>
      </c>
      <c r="X7" s="59">
        <f>SUM($Q$3:X$3)-$P7</f>
        <v>35.274444444444448</v>
      </c>
      <c r="Y7" s="59">
        <f>SUM($Q$3:Y$3)-$P7</f>
        <v>43.581111111111113</v>
      </c>
      <c r="Z7" s="59">
        <f>SUM($Q$3:Z$3)-$P7</f>
        <v>51.481666666666669</v>
      </c>
      <c r="AA7" s="59">
        <f>SUM($Q$3:AA$3)-$P7</f>
        <v>56.658888888888889</v>
      </c>
      <c r="AB7" s="59">
        <f>SUM($Q$3:AB$3)-$P7</f>
        <v>61.88388888888889</v>
      </c>
      <c r="AC7" s="59">
        <f>SUM($Q$3:AC$3)-$P7</f>
        <v>67.515000000000001</v>
      </c>
      <c r="AD7" s="59"/>
      <c r="AE7" s="57"/>
      <c r="AF7" s="60">
        <f t="shared" si="3"/>
        <v>42144</v>
      </c>
      <c r="AG7" s="57">
        <f t="shared" si="4"/>
        <v>6</v>
      </c>
      <c r="AH7" s="59">
        <f t="shared" si="1"/>
        <v>4.3824444444444453</v>
      </c>
      <c r="AI7" s="59">
        <f>SUM($AH$3:AI$3)-$P7</f>
        <v>12.67688888888889</v>
      </c>
      <c r="AJ7" s="59">
        <f>SUM($AH$3:AJ$3)-$P7</f>
        <v>21.301555555555556</v>
      </c>
      <c r="AK7" s="59">
        <f>SUM($AH$3:AK$3)-$P7</f>
        <v>30.608000000000004</v>
      </c>
      <c r="AL7" s="59">
        <f>SUM($AH$3:AL$3)-$P7</f>
        <v>39.914444444444449</v>
      </c>
      <c r="AM7" s="59">
        <f>SUM($AH$3:AM$3)-$P7</f>
        <v>53.585888888888888</v>
      </c>
      <c r="AN7" s="59">
        <f>SUM($AH$3:AN$3)-$P7</f>
        <v>61.398333333333341</v>
      </c>
      <c r="AO7" s="59">
        <f>SUM($AH$3:AO$3)-$P7</f>
        <v>77.067777777777792</v>
      </c>
      <c r="AP7" s="59">
        <f>SUM($AH$3:AP$3)-$P7</f>
        <v>103.20911111111113</v>
      </c>
      <c r="AQ7" s="59">
        <f>SUM($AH$3:AQ$3)-$P7</f>
        <v>126.86277777777778</v>
      </c>
      <c r="AR7" s="59">
        <f>SUM($AH$3:AR$3)-$P7</f>
        <v>137.15311111111112</v>
      </c>
      <c r="AS7" s="59">
        <f>SUM($AH$3:AS$3)-$P7</f>
        <v>147.62811111111111</v>
      </c>
      <c r="AT7" s="59">
        <f>SUM($AH$3:AT$3)-$P7</f>
        <v>159.74455555555556</v>
      </c>
      <c r="AU7" s="59"/>
      <c r="AV7" s="57"/>
      <c r="AW7" s="61" t="s">
        <v>8</v>
      </c>
      <c r="AX7" s="62">
        <f>AZ6</f>
        <v>42144</v>
      </c>
      <c r="AY7" s="62"/>
      <c r="AZ7" s="62">
        <f>AX7+(R195-Q195)</f>
        <v>42146</v>
      </c>
      <c r="BA7" s="63"/>
      <c r="BB7" s="81">
        <f t="shared" ref="BB7:BB15" si="6">AZ7-AX7</f>
        <v>2</v>
      </c>
    </row>
    <row r="8" spans="1:54">
      <c r="A8" s="11" t="s">
        <v>37</v>
      </c>
      <c r="B8" s="27"/>
      <c r="C8" s="52"/>
      <c r="D8" s="52" t="s">
        <v>0</v>
      </c>
      <c r="E8" s="52"/>
      <c r="F8" s="52"/>
      <c r="G8" s="52"/>
      <c r="H8" s="52"/>
      <c r="I8" s="53"/>
      <c r="J8" s="57"/>
      <c r="K8" s="46"/>
      <c r="L8" s="82"/>
      <c r="M8" s="58">
        <f t="shared" si="5"/>
        <v>42145</v>
      </c>
      <c r="N8" s="57">
        <f>$F$25</f>
        <v>2</v>
      </c>
      <c r="O8" s="57">
        <f t="shared" si="0"/>
        <v>0</v>
      </c>
      <c r="P8" s="57">
        <f>SUM($N$5:N8)-SUM($O$5:O8)</f>
        <v>8</v>
      </c>
      <c r="Q8" s="59">
        <f t="shared" si="2"/>
        <v>-2.7988888888888876</v>
      </c>
      <c r="R8" s="59">
        <f>SUM($Q$3:R$3)-$P8</f>
        <v>1.8288888888888906</v>
      </c>
      <c r="S8" s="59">
        <f>SUM($Q$3:S$3)-$P8</f>
        <v>6.5522222222222233</v>
      </c>
      <c r="T8" s="59">
        <f>SUM($Q$3:T$3)-$P8</f>
        <v>11.466666666666669</v>
      </c>
      <c r="U8" s="59">
        <f>SUM($Q$3:U$3)-$P8</f>
        <v>16.381111111111114</v>
      </c>
      <c r="V8" s="59">
        <f>SUM($Q$3:V$3)-$P8</f>
        <v>22.370555555555558</v>
      </c>
      <c r="W8" s="59">
        <f>SUM($Q$3:W$3)-$P8</f>
        <v>26.855000000000004</v>
      </c>
      <c r="X8" s="59">
        <f>SUM($Q$3:X$3)-$P8</f>
        <v>33.274444444444448</v>
      </c>
      <c r="Y8" s="59">
        <f>SUM($Q$3:Y$3)-$P8</f>
        <v>41.581111111111113</v>
      </c>
      <c r="Z8" s="59">
        <f>SUM($Q$3:Z$3)-$P8</f>
        <v>49.481666666666669</v>
      </c>
      <c r="AA8" s="59">
        <f>SUM($Q$3:AA$3)-$P8</f>
        <v>54.658888888888889</v>
      </c>
      <c r="AB8" s="59">
        <f>SUM($Q$3:AB$3)-$P8</f>
        <v>59.88388888888889</v>
      </c>
      <c r="AC8" s="59">
        <f>SUM($Q$3:AC$3)-$P8</f>
        <v>65.515000000000001</v>
      </c>
      <c r="AD8" s="59"/>
      <c r="AE8" s="57"/>
      <c r="AF8" s="60">
        <f t="shared" si="3"/>
        <v>42145</v>
      </c>
      <c r="AG8" s="57">
        <f t="shared" si="4"/>
        <v>8</v>
      </c>
      <c r="AH8" s="59">
        <f t="shared" si="1"/>
        <v>2.3824444444444453</v>
      </c>
      <c r="AI8" s="59">
        <f>SUM($AH$3:AI$3)-$P8</f>
        <v>10.67688888888889</v>
      </c>
      <c r="AJ8" s="59">
        <f>SUM($AH$3:AJ$3)-$P8</f>
        <v>19.301555555555556</v>
      </c>
      <c r="AK8" s="59">
        <f>SUM($AH$3:AK$3)-$P8</f>
        <v>28.608000000000004</v>
      </c>
      <c r="AL8" s="59">
        <f>SUM($AH$3:AL$3)-$P8</f>
        <v>37.914444444444449</v>
      </c>
      <c r="AM8" s="59">
        <f>SUM($AH$3:AM$3)-$P8</f>
        <v>51.585888888888888</v>
      </c>
      <c r="AN8" s="59">
        <f>SUM($AH$3:AN$3)-$P8</f>
        <v>59.398333333333341</v>
      </c>
      <c r="AO8" s="59">
        <f>SUM($AH$3:AO$3)-$P8</f>
        <v>75.067777777777792</v>
      </c>
      <c r="AP8" s="59">
        <f>SUM($AH$3:AP$3)-$P8</f>
        <v>101.20911111111113</v>
      </c>
      <c r="AQ8" s="59">
        <f>SUM($AH$3:AQ$3)-$P8</f>
        <v>124.86277777777778</v>
      </c>
      <c r="AR8" s="59">
        <f>SUM($AH$3:AR$3)-$P8</f>
        <v>135.15311111111112</v>
      </c>
      <c r="AS8" s="59">
        <f>SUM($AH$3:AS$3)-$P8</f>
        <v>145.62811111111111</v>
      </c>
      <c r="AT8" s="59">
        <f>SUM($AH$3:AT$3)-$P8</f>
        <v>157.74455555555556</v>
      </c>
      <c r="AU8" s="59"/>
      <c r="AV8" s="57"/>
      <c r="AW8" s="61" t="s">
        <v>9</v>
      </c>
      <c r="AX8" s="62">
        <f>AZ7</f>
        <v>42146</v>
      </c>
      <c r="AY8" s="62"/>
      <c r="AZ8" s="62">
        <f>AX8+(S195-R195)</f>
        <v>42150</v>
      </c>
      <c r="BA8" s="63"/>
      <c r="BB8" s="81">
        <f t="shared" si="6"/>
        <v>4</v>
      </c>
    </row>
    <row r="9" spans="1:54">
      <c r="A9" s="11" t="s">
        <v>38</v>
      </c>
      <c r="B9" s="27"/>
      <c r="C9" s="52"/>
      <c r="D9" s="52"/>
      <c r="E9" s="52"/>
      <c r="F9" s="52"/>
      <c r="G9" s="52"/>
      <c r="H9" s="52"/>
      <c r="I9" s="53"/>
      <c r="J9" s="57"/>
      <c r="K9" s="46"/>
      <c r="L9" s="82"/>
      <c r="M9" s="58">
        <f t="shared" si="5"/>
        <v>42146</v>
      </c>
      <c r="N9" s="57">
        <f>$G$25</f>
        <v>2</v>
      </c>
      <c r="O9" s="57">
        <f t="shared" si="0"/>
        <v>0</v>
      </c>
      <c r="P9" s="57">
        <f>SUM($N$5:N9)-SUM($O$5:O9)</f>
        <v>10</v>
      </c>
      <c r="Q9" s="59">
        <f t="shared" si="2"/>
        <v>-4.7988888888888876</v>
      </c>
      <c r="R9" s="59">
        <f>SUM($Q$3:R$3)-$P9</f>
        <v>-0.17111111111110944</v>
      </c>
      <c r="S9" s="59">
        <f>SUM($Q$3:S$3)-$P9</f>
        <v>4.5522222222222233</v>
      </c>
      <c r="T9" s="59">
        <f>SUM($Q$3:T$3)-$P9</f>
        <v>9.4666666666666686</v>
      </c>
      <c r="U9" s="59">
        <f>SUM($Q$3:U$3)-$P9</f>
        <v>14.381111111111114</v>
      </c>
      <c r="V9" s="59">
        <f>SUM($Q$3:V$3)-$P9</f>
        <v>20.370555555555558</v>
      </c>
      <c r="W9" s="59">
        <f>SUM($Q$3:W$3)-$P9</f>
        <v>24.855000000000004</v>
      </c>
      <c r="X9" s="59">
        <f>SUM($Q$3:X$3)-$P9</f>
        <v>31.274444444444448</v>
      </c>
      <c r="Y9" s="59">
        <f>SUM($Q$3:Y$3)-$P9</f>
        <v>39.581111111111113</v>
      </c>
      <c r="Z9" s="59">
        <f>SUM($Q$3:Z$3)-$P9</f>
        <v>47.481666666666669</v>
      </c>
      <c r="AA9" s="59">
        <f>SUM($Q$3:AA$3)-$P9</f>
        <v>52.658888888888889</v>
      </c>
      <c r="AB9" s="59">
        <f>SUM($Q$3:AB$3)-$P9</f>
        <v>57.88388888888889</v>
      </c>
      <c r="AC9" s="59">
        <f>SUM($Q$3:AC$3)-$P9</f>
        <v>63.515000000000001</v>
      </c>
      <c r="AD9" s="59"/>
      <c r="AE9" s="57"/>
      <c r="AF9" s="60">
        <f t="shared" si="3"/>
        <v>42146</v>
      </c>
      <c r="AG9" s="57">
        <f t="shared" si="4"/>
        <v>10</v>
      </c>
      <c r="AH9" s="59">
        <f t="shared" si="1"/>
        <v>0.38244444444444525</v>
      </c>
      <c r="AI9" s="59">
        <f>SUM($AH$3:AI$3)-$P9</f>
        <v>8.6768888888888895</v>
      </c>
      <c r="AJ9" s="59">
        <f>SUM($AH$3:AJ$3)-$P9</f>
        <v>17.301555555555556</v>
      </c>
      <c r="AK9" s="59">
        <f>SUM($AH$3:AK$3)-$P9</f>
        <v>26.608000000000004</v>
      </c>
      <c r="AL9" s="59">
        <f>SUM($AH$3:AL$3)-$P9</f>
        <v>35.914444444444449</v>
      </c>
      <c r="AM9" s="59">
        <f>SUM($AH$3:AM$3)-$P9</f>
        <v>49.585888888888888</v>
      </c>
      <c r="AN9" s="59">
        <f>SUM($AH$3:AN$3)-$P9</f>
        <v>57.398333333333341</v>
      </c>
      <c r="AO9" s="59">
        <f>SUM($AH$3:AO$3)-$P9</f>
        <v>73.067777777777792</v>
      </c>
      <c r="AP9" s="59">
        <f>SUM($AH$3:AP$3)-$P9</f>
        <v>99.209111111111127</v>
      </c>
      <c r="AQ9" s="59">
        <f>SUM($AH$3:AQ$3)-$P9</f>
        <v>122.86277777777778</v>
      </c>
      <c r="AR9" s="59">
        <f>SUM($AH$3:AR$3)-$P9</f>
        <v>133.15311111111112</v>
      </c>
      <c r="AS9" s="59">
        <f>SUM($AH$3:AS$3)-$P9</f>
        <v>143.62811111111111</v>
      </c>
      <c r="AT9" s="59">
        <f>SUM($AH$3:AT$3)-$P9</f>
        <v>155.74455555555556</v>
      </c>
      <c r="AU9" s="59"/>
      <c r="AV9" s="57"/>
      <c r="AW9" s="61" t="s">
        <v>10</v>
      </c>
      <c r="AX9" s="62">
        <f>AZ8</f>
        <v>42150</v>
      </c>
      <c r="AY9" s="62"/>
      <c r="AZ9" s="62">
        <f>AX9+(T195-S195)</f>
        <v>42152</v>
      </c>
      <c r="BA9" s="63"/>
      <c r="BB9" s="81">
        <f t="shared" si="6"/>
        <v>2</v>
      </c>
    </row>
    <row r="10" spans="1:54">
      <c r="A10" s="11" t="s">
        <v>39</v>
      </c>
      <c r="B10" s="27"/>
      <c r="C10" s="52"/>
      <c r="D10" s="52"/>
      <c r="E10" s="52"/>
      <c r="F10" s="52"/>
      <c r="G10" s="52"/>
      <c r="H10" s="52"/>
      <c r="I10" s="53"/>
      <c r="J10" s="57"/>
      <c r="K10" s="46"/>
      <c r="L10" s="82"/>
      <c r="M10" s="58">
        <f t="shared" si="5"/>
        <v>42147</v>
      </c>
      <c r="N10" s="57">
        <f>$H$25</f>
        <v>2</v>
      </c>
      <c r="O10" s="57">
        <f t="shared" si="0"/>
        <v>0</v>
      </c>
      <c r="P10" s="57">
        <f>SUM($N$5:N10)-SUM($O$5:O10)</f>
        <v>12</v>
      </c>
      <c r="Q10" s="59">
        <f t="shared" si="2"/>
        <v>-6.7988888888888876</v>
      </c>
      <c r="R10" s="59">
        <f>SUM($Q$3:R$3)-$P10</f>
        <v>-2.1711111111111094</v>
      </c>
      <c r="S10" s="59">
        <f>SUM($Q$3:S$3)-$P10</f>
        <v>2.5522222222222233</v>
      </c>
      <c r="T10" s="59">
        <f>SUM($Q$3:T$3)-$P10</f>
        <v>7.4666666666666686</v>
      </c>
      <c r="U10" s="59">
        <f>SUM($Q$3:U$3)-$P10</f>
        <v>12.381111111111114</v>
      </c>
      <c r="V10" s="59">
        <f>SUM($Q$3:V$3)-$P10</f>
        <v>18.370555555555558</v>
      </c>
      <c r="W10" s="59">
        <f>SUM($Q$3:W$3)-$P10</f>
        <v>22.855000000000004</v>
      </c>
      <c r="X10" s="59">
        <f>SUM($Q$3:X$3)-$P10</f>
        <v>29.274444444444448</v>
      </c>
      <c r="Y10" s="59">
        <f>SUM($Q$3:Y$3)-$P10</f>
        <v>37.581111111111113</v>
      </c>
      <c r="Z10" s="59">
        <f>SUM($Q$3:Z$3)-$P10</f>
        <v>45.481666666666669</v>
      </c>
      <c r="AA10" s="59">
        <f>SUM($Q$3:AA$3)-$P10</f>
        <v>50.658888888888889</v>
      </c>
      <c r="AB10" s="59">
        <f>SUM($Q$3:AB$3)-$P10</f>
        <v>55.88388888888889</v>
      </c>
      <c r="AC10" s="59">
        <f>SUM($Q$3:AC$3)-$P10</f>
        <v>61.515000000000001</v>
      </c>
      <c r="AD10" s="59"/>
      <c r="AE10" s="57"/>
      <c r="AF10" s="60">
        <f t="shared" si="3"/>
        <v>42147</v>
      </c>
      <c r="AG10" s="57">
        <f t="shared" si="4"/>
        <v>12</v>
      </c>
      <c r="AH10" s="59">
        <f t="shared" si="1"/>
        <v>-1.6175555555555547</v>
      </c>
      <c r="AI10" s="59">
        <f>SUM($AH$3:AI$3)-$P10</f>
        <v>6.6768888888888895</v>
      </c>
      <c r="AJ10" s="59">
        <f>SUM($AH$3:AJ$3)-$P10</f>
        <v>15.301555555555556</v>
      </c>
      <c r="AK10" s="59">
        <f>SUM($AH$3:AK$3)-$P10</f>
        <v>24.608000000000004</v>
      </c>
      <c r="AL10" s="59">
        <f>SUM($AH$3:AL$3)-$P10</f>
        <v>33.914444444444449</v>
      </c>
      <c r="AM10" s="59">
        <f>SUM($AH$3:AM$3)-$P10</f>
        <v>47.585888888888888</v>
      </c>
      <c r="AN10" s="59">
        <f>SUM($AH$3:AN$3)-$P10</f>
        <v>55.398333333333341</v>
      </c>
      <c r="AO10" s="59">
        <f>SUM($AH$3:AO$3)-$P10</f>
        <v>71.067777777777792</v>
      </c>
      <c r="AP10" s="59">
        <f>SUM($AH$3:AP$3)-$P10</f>
        <v>97.209111111111127</v>
      </c>
      <c r="AQ10" s="59">
        <f>SUM($AH$3:AQ$3)-$P10</f>
        <v>120.86277777777778</v>
      </c>
      <c r="AR10" s="59">
        <f>SUM($AH$3:AR$3)-$P10</f>
        <v>131.15311111111112</v>
      </c>
      <c r="AS10" s="59">
        <f>SUM($AH$3:AS$3)-$P10</f>
        <v>141.62811111111111</v>
      </c>
      <c r="AT10" s="59">
        <f>SUM($AH$3:AT$3)-$P10</f>
        <v>153.74455555555556</v>
      </c>
      <c r="AU10" s="59"/>
      <c r="AV10" s="57"/>
      <c r="AW10" s="61" t="s">
        <v>11</v>
      </c>
      <c r="AX10" s="62">
        <f t="shared" ref="AX10:AX15" si="7">AZ9</f>
        <v>42152</v>
      </c>
      <c r="AY10" s="62"/>
      <c r="AZ10" s="62">
        <f>AX10+(U195-T195)</f>
        <v>42158</v>
      </c>
      <c r="BA10" s="63"/>
      <c r="BB10" s="81">
        <f t="shared" si="6"/>
        <v>6</v>
      </c>
    </row>
    <row r="11" spans="1:54">
      <c r="A11" s="11" t="s">
        <v>40</v>
      </c>
      <c r="B11" s="27"/>
      <c r="C11" s="52"/>
      <c r="D11" s="52"/>
      <c r="E11" s="52"/>
      <c r="F11" s="52"/>
      <c r="G11" s="52"/>
      <c r="H11" s="52"/>
      <c r="I11" s="53"/>
      <c r="J11" s="57"/>
      <c r="K11" s="46"/>
      <c r="L11" s="82"/>
      <c r="M11" s="58">
        <f t="shared" si="5"/>
        <v>42148</v>
      </c>
      <c r="N11" s="106">
        <f>$I$25</f>
        <v>0</v>
      </c>
      <c r="O11" s="57">
        <f t="shared" si="0"/>
        <v>0</v>
      </c>
      <c r="P11" s="57">
        <f>SUM($N$5:N11)-SUM($O$5:O11)</f>
        <v>12</v>
      </c>
      <c r="Q11" s="59">
        <f t="shared" si="2"/>
        <v>-6.7988888888888876</v>
      </c>
      <c r="R11" s="59">
        <f>SUM($Q$3:R$3)-$P11</f>
        <v>-2.1711111111111094</v>
      </c>
      <c r="S11" s="59">
        <f>SUM($Q$3:S$3)-$P11</f>
        <v>2.5522222222222233</v>
      </c>
      <c r="T11" s="59">
        <f>SUM($Q$3:T$3)-$P11</f>
        <v>7.4666666666666686</v>
      </c>
      <c r="U11" s="59">
        <f>SUM($Q$3:U$3)-$P11</f>
        <v>12.381111111111114</v>
      </c>
      <c r="V11" s="59">
        <f>SUM($Q$3:V$3)-$P11</f>
        <v>18.370555555555558</v>
      </c>
      <c r="W11" s="59">
        <f>SUM($Q$3:W$3)-$P11</f>
        <v>22.855000000000004</v>
      </c>
      <c r="X11" s="59">
        <f>SUM($Q$3:X$3)-$P11</f>
        <v>29.274444444444448</v>
      </c>
      <c r="Y11" s="59">
        <f>SUM($Q$3:Y$3)-$P11</f>
        <v>37.581111111111113</v>
      </c>
      <c r="Z11" s="59">
        <f>SUM($Q$3:Z$3)-$P11</f>
        <v>45.481666666666669</v>
      </c>
      <c r="AA11" s="59">
        <f>SUM($Q$3:AA$3)-$P11</f>
        <v>50.658888888888889</v>
      </c>
      <c r="AB11" s="59">
        <f>SUM($Q$3:AB$3)-$P11</f>
        <v>55.88388888888889</v>
      </c>
      <c r="AC11" s="59">
        <f>SUM($Q$3:AC$3)-$P11</f>
        <v>61.515000000000001</v>
      </c>
      <c r="AD11" s="59"/>
      <c r="AE11" s="57"/>
      <c r="AF11" s="60">
        <f t="shared" si="3"/>
        <v>42148</v>
      </c>
      <c r="AG11" s="57">
        <f t="shared" si="4"/>
        <v>12</v>
      </c>
      <c r="AH11" s="59">
        <f t="shared" si="1"/>
        <v>-1.6175555555555547</v>
      </c>
      <c r="AI11" s="59">
        <f>SUM($AH$3:AI$3)-$P11</f>
        <v>6.6768888888888895</v>
      </c>
      <c r="AJ11" s="59">
        <f>SUM($AH$3:AJ$3)-$P11</f>
        <v>15.301555555555556</v>
      </c>
      <c r="AK11" s="59">
        <f>SUM($AH$3:AK$3)-$P11</f>
        <v>24.608000000000004</v>
      </c>
      <c r="AL11" s="59">
        <f>SUM($AH$3:AL$3)-$P11</f>
        <v>33.914444444444449</v>
      </c>
      <c r="AM11" s="59">
        <f>SUM($AH$3:AM$3)-$P11</f>
        <v>47.585888888888888</v>
      </c>
      <c r="AN11" s="59">
        <f>SUM($AH$3:AN$3)-$P11</f>
        <v>55.398333333333341</v>
      </c>
      <c r="AO11" s="59">
        <f>SUM($AH$3:AO$3)-$P11</f>
        <v>71.067777777777792</v>
      </c>
      <c r="AP11" s="59">
        <f>SUM($AH$3:AP$3)-$P11</f>
        <v>97.209111111111127</v>
      </c>
      <c r="AQ11" s="59">
        <f>SUM($AH$3:AQ$3)-$P11</f>
        <v>120.86277777777778</v>
      </c>
      <c r="AR11" s="59">
        <f>SUM($AH$3:AR$3)-$P11</f>
        <v>131.15311111111112</v>
      </c>
      <c r="AS11" s="59">
        <f>SUM($AH$3:AS$3)-$P11</f>
        <v>141.62811111111111</v>
      </c>
      <c r="AT11" s="59">
        <f>SUM($AH$3:AT$3)-$P11</f>
        <v>153.74455555555556</v>
      </c>
      <c r="AU11" s="59"/>
      <c r="AV11" s="57"/>
      <c r="AW11" s="61" t="s">
        <v>12</v>
      </c>
      <c r="AX11" s="62">
        <f t="shared" si="7"/>
        <v>42158</v>
      </c>
      <c r="AY11" s="62"/>
      <c r="AZ11" s="62">
        <f>AX11+(V195-U195)</f>
        <v>42161</v>
      </c>
      <c r="BA11" s="63"/>
      <c r="BB11" s="81">
        <f t="shared" si="6"/>
        <v>3</v>
      </c>
    </row>
    <row r="12" spans="1:54">
      <c r="A12" s="12" t="s">
        <v>41</v>
      </c>
      <c r="B12" s="28"/>
      <c r="C12" s="54"/>
      <c r="D12" s="54"/>
      <c r="E12" s="54"/>
      <c r="F12" s="54"/>
      <c r="G12" s="54"/>
      <c r="H12" s="54"/>
      <c r="I12" s="55"/>
      <c r="J12" s="57"/>
      <c r="K12" s="46" t="s">
        <v>0</v>
      </c>
      <c r="L12" s="58"/>
      <c r="M12" s="58">
        <f t="shared" si="5"/>
        <v>42149</v>
      </c>
      <c r="N12" s="57">
        <f>$C$25</f>
        <v>2</v>
      </c>
      <c r="O12" s="57">
        <f t="shared" si="0"/>
        <v>0</v>
      </c>
      <c r="P12" s="57">
        <f>SUM($N$5:N12)-SUM($O$5:O12)</f>
        <v>14</v>
      </c>
      <c r="Q12" s="59">
        <f t="shared" si="2"/>
        <v>-8.7988888888888876</v>
      </c>
      <c r="R12" s="59">
        <f>SUM($Q$3:R$3)-$P12</f>
        <v>-4.1711111111111094</v>
      </c>
      <c r="S12" s="59">
        <f>SUM($Q$3:S$3)-$P12</f>
        <v>0.55222222222222328</v>
      </c>
      <c r="T12" s="59">
        <f>SUM($Q$3:T$3)-$P12</f>
        <v>5.4666666666666686</v>
      </c>
      <c r="U12" s="59">
        <f>SUM($Q$3:U$3)-$P12</f>
        <v>10.381111111111114</v>
      </c>
      <c r="V12" s="59">
        <f>SUM($Q$3:V$3)-$P12</f>
        <v>16.370555555555558</v>
      </c>
      <c r="W12" s="59">
        <f>SUM($Q$3:W$3)-$P12</f>
        <v>20.855000000000004</v>
      </c>
      <c r="X12" s="59">
        <f>SUM($Q$3:X$3)-$P12</f>
        <v>27.274444444444448</v>
      </c>
      <c r="Y12" s="59">
        <f>SUM($Q$3:Y$3)-$P12</f>
        <v>35.581111111111113</v>
      </c>
      <c r="Z12" s="59">
        <f>SUM($Q$3:Z$3)-$P12</f>
        <v>43.481666666666669</v>
      </c>
      <c r="AA12" s="59">
        <f>SUM($Q$3:AA$3)-$P12</f>
        <v>48.658888888888889</v>
      </c>
      <c r="AB12" s="59">
        <f>SUM($Q$3:AB$3)-$P12</f>
        <v>53.88388888888889</v>
      </c>
      <c r="AC12" s="59">
        <f>SUM($Q$3:AC$3)-$P12</f>
        <v>59.515000000000001</v>
      </c>
      <c r="AD12" s="59"/>
      <c r="AE12" s="57"/>
      <c r="AF12" s="60">
        <f t="shared" si="3"/>
        <v>42149</v>
      </c>
      <c r="AG12" s="57">
        <f t="shared" si="4"/>
        <v>14</v>
      </c>
      <c r="AH12" s="59">
        <f t="shared" si="1"/>
        <v>-3.6175555555555547</v>
      </c>
      <c r="AI12" s="59">
        <f>SUM($AH$3:AI$3)-$P12</f>
        <v>4.6768888888888895</v>
      </c>
      <c r="AJ12" s="59">
        <f>SUM($AH$3:AJ$3)-$P12</f>
        <v>13.301555555555556</v>
      </c>
      <c r="AK12" s="59">
        <f>SUM($AH$3:AK$3)-$P12</f>
        <v>22.608000000000004</v>
      </c>
      <c r="AL12" s="59">
        <f>SUM($AH$3:AL$3)-$P12</f>
        <v>31.914444444444449</v>
      </c>
      <c r="AM12" s="59">
        <f>SUM($AH$3:AM$3)-$P12</f>
        <v>45.585888888888888</v>
      </c>
      <c r="AN12" s="59">
        <f>SUM($AH$3:AN$3)-$P12</f>
        <v>53.398333333333341</v>
      </c>
      <c r="AO12" s="59">
        <f>SUM($AH$3:AO$3)-$P12</f>
        <v>69.067777777777792</v>
      </c>
      <c r="AP12" s="59">
        <f>SUM($AH$3:AP$3)-$P12</f>
        <v>95.209111111111127</v>
      </c>
      <c r="AQ12" s="59">
        <f>SUM($AH$3:AQ$3)-$P12</f>
        <v>118.86277777777778</v>
      </c>
      <c r="AR12" s="59">
        <f>SUM($AH$3:AR$3)-$P12</f>
        <v>129.15311111111112</v>
      </c>
      <c r="AS12" s="59">
        <f>SUM($AH$3:AS$3)-$P12</f>
        <v>139.62811111111111</v>
      </c>
      <c r="AT12" s="59">
        <f>SUM($AH$3:AT$3)-$P12</f>
        <v>151.74455555555556</v>
      </c>
      <c r="AU12" s="59"/>
      <c r="AV12" s="57"/>
      <c r="AW12" s="61" t="s">
        <v>13</v>
      </c>
      <c r="AX12" s="62">
        <f t="shared" si="7"/>
        <v>42161</v>
      </c>
      <c r="AY12" s="62"/>
      <c r="AZ12" s="62">
        <f>AX12+(W195-V195)</f>
        <v>42164</v>
      </c>
      <c r="BA12" s="63"/>
      <c r="BB12" s="81">
        <f t="shared" si="6"/>
        <v>3</v>
      </c>
    </row>
    <row r="13" spans="1:54">
      <c r="A13" s="11" t="s">
        <v>42</v>
      </c>
      <c r="B13" s="27"/>
      <c r="C13" s="52"/>
      <c r="D13" s="52"/>
      <c r="E13" s="52"/>
      <c r="F13" s="52"/>
      <c r="G13" s="52"/>
      <c r="H13" s="52"/>
      <c r="I13" s="53"/>
      <c r="J13" s="57"/>
      <c r="K13" s="46" t="s">
        <v>0</v>
      </c>
      <c r="L13" s="58"/>
      <c r="M13" s="58">
        <f t="shared" si="5"/>
        <v>42150</v>
      </c>
      <c r="N13" s="57">
        <f>$D$25</f>
        <v>2</v>
      </c>
      <c r="O13" s="57">
        <f t="shared" si="0"/>
        <v>0</v>
      </c>
      <c r="P13" s="57">
        <f>SUM($N$5:N13)-SUM($O$5:O13)</f>
        <v>16</v>
      </c>
      <c r="Q13" s="59">
        <f t="shared" si="2"/>
        <v>-10.798888888888888</v>
      </c>
      <c r="R13" s="59">
        <f>SUM($Q$3:R$3)-$P13</f>
        <v>-6.1711111111111094</v>
      </c>
      <c r="S13" s="59">
        <f>SUM($Q$3:S$3)-$P13</f>
        <v>-1.4477777777777767</v>
      </c>
      <c r="T13" s="59">
        <f>SUM($Q$3:T$3)-$P13</f>
        <v>3.4666666666666686</v>
      </c>
      <c r="U13" s="59">
        <f>SUM($Q$3:U$3)-$P13</f>
        <v>8.3811111111111138</v>
      </c>
      <c r="V13" s="59">
        <f>SUM($Q$3:V$3)-$P13</f>
        <v>14.370555555555558</v>
      </c>
      <c r="W13" s="59">
        <f>SUM($Q$3:W$3)-$P13</f>
        <v>18.855000000000004</v>
      </c>
      <c r="X13" s="59">
        <f>SUM($Q$3:X$3)-$P13</f>
        <v>25.274444444444448</v>
      </c>
      <c r="Y13" s="59">
        <f>SUM($Q$3:Y$3)-$P13</f>
        <v>33.581111111111113</v>
      </c>
      <c r="Z13" s="59">
        <f>SUM($Q$3:Z$3)-$P13</f>
        <v>41.481666666666669</v>
      </c>
      <c r="AA13" s="59">
        <f>SUM($Q$3:AA$3)-$P13</f>
        <v>46.658888888888889</v>
      </c>
      <c r="AB13" s="59">
        <f>SUM($Q$3:AB$3)-$P13</f>
        <v>51.88388888888889</v>
      </c>
      <c r="AC13" s="59">
        <f>SUM($Q$3:AC$3)-$P13</f>
        <v>57.515000000000001</v>
      </c>
      <c r="AD13" s="59"/>
      <c r="AE13" s="57"/>
      <c r="AF13" s="60">
        <f t="shared" si="3"/>
        <v>42150</v>
      </c>
      <c r="AG13" s="57">
        <f t="shared" si="4"/>
        <v>16</v>
      </c>
      <c r="AH13" s="59">
        <f t="shared" si="1"/>
        <v>-5.6175555555555547</v>
      </c>
      <c r="AI13" s="59">
        <f>SUM($AH$3:AI$3)-$P13</f>
        <v>2.6768888888888895</v>
      </c>
      <c r="AJ13" s="59">
        <f>SUM($AH$3:AJ$3)-$P13</f>
        <v>11.301555555555556</v>
      </c>
      <c r="AK13" s="59">
        <f>SUM($AH$3:AK$3)-$P13</f>
        <v>20.608000000000004</v>
      </c>
      <c r="AL13" s="59">
        <f>SUM($AH$3:AL$3)-$P13</f>
        <v>29.914444444444449</v>
      </c>
      <c r="AM13" s="59">
        <f>SUM($AH$3:AM$3)-$P13</f>
        <v>43.585888888888888</v>
      </c>
      <c r="AN13" s="59">
        <f>SUM($AH$3:AN$3)-$P13</f>
        <v>51.398333333333341</v>
      </c>
      <c r="AO13" s="59">
        <f>SUM($AH$3:AO$3)-$P13</f>
        <v>67.067777777777792</v>
      </c>
      <c r="AP13" s="59">
        <f>SUM($AH$3:AP$3)-$P13</f>
        <v>93.209111111111127</v>
      </c>
      <c r="AQ13" s="59">
        <f>SUM($AH$3:AQ$3)-$P13</f>
        <v>116.86277777777778</v>
      </c>
      <c r="AR13" s="59">
        <f>SUM($AH$3:AR$3)-$P13</f>
        <v>127.15311111111112</v>
      </c>
      <c r="AS13" s="59">
        <f>SUM($AH$3:AS$3)-$P13</f>
        <v>137.62811111111111</v>
      </c>
      <c r="AT13" s="59">
        <f>SUM($AH$3:AT$3)-$P13</f>
        <v>149.74455555555556</v>
      </c>
      <c r="AU13" s="59"/>
      <c r="AV13" s="57"/>
      <c r="AW13" s="61" t="s">
        <v>14</v>
      </c>
      <c r="AX13" s="62">
        <f t="shared" si="7"/>
        <v>42164</v>
      </c>
      <c r="AY13" s="62"/>
      <c r="AZ13" s="62">
        <f>AX13+(X195-W195)</f>
        <v>42167</v>
      </c>
      <c r="BA13" s="63"/>
      <c r="BB13" s="81">
        <f t="shared" si="6"/>
        <v>3</v>
      </c>
    </row>
    <row r="14" spans="1:54">
      <c r="A14" s="11" t="s">
        <v>43</v>
      </c>
      <c r="B14" s="27"/>
      <c r="C14" s="52"/>
      <c r="D14" s="52"/>
      <c r="E14" s="52"/>
      <c r="F14" s="52"/>
      <c r="G14" s="52"/>
      <c r="H14" s="52"/>
      <c r="I14" s="53"/>
      <c r="J14" s="57"/>
      <c r="K14" s="46" t="s">
        <v>0</v>
      </c>
      <c r="L14" s="58"/>
      <c r="M14" s="58">
        <f t="shared" si="5"/>
        <v>42151</v>
      </c>
      <c r="N14" s="57">
        <f>$E$25</f>
        <v>2</v>
      </c>
      <c r="O14" s="57">
        <f t="shared" si="0"/>
        <v>0</v>
      </c>
      <c r="P14" s="57">
        <f>SUM($N$5:N14)-SUM($O$5:O14)</f>
        <v>18</v>
      </c>
      <c r="Q14" s="59">
        <f t="shared" si="2"/>
        <v>-12.798888888888888</v>
      </c>
      <c r="R14" s="59">
        <f>SUM($Q$3:R$3)-$P14</f>
        <v>-8.1711111111111094</v>
      </c>
      <c r="S14" s="59">
        <f>SUM($Q$3:S$3)-$P14</f>
        <v>-3.4477777777777767</v>
      </c>
      <c r="T14" s="59">
        <f>SUM($Q$3:T$3)-$P14</f>
        <v>1.4666666666666686</v>
      </c>
      <c r="U14" s="59">
        <f>SUM($Q$3:U$3)-$P14</f>
        <v>6.3811111111111138</v>
      </c>
      <c r="V14" s="59">
        <f>SUM($Q$3:V$3)-$P14</f>
        <v>12.370555555555558</v>
      </c>
      <c r="W14" s="59">
        <f>SUM($Q$3:W$3)-$P14</f>
        <v>16.855000000000004</v>
      </c>
      <c r="X14" s="59">
        <f>SUM($Q$3:X$3)-$P14</f>
        <v>23.274444444444448</v>
      </c>
      <c r="Y14" s="59">
        <f>SUM($Q$3:Y$3)-$P14</f>
        <v>31.581111111111113</v>
      </c>
      <c r="Z14" s="59">
        <f>SUM($Q$3:Z$3)-$P14</f>
        <v>39.481666666666669</v>
      </c>
      <c r="AA14" s="59">
        <f>SUM($Q$3:AA$3)-$P14</f>
        <v>44.658888888888889</v>
      </c>
      <c r="AB14" s="59">
        <f>SUM($Q$3:AB$3)-$P14</f>
        <v>49.88388888888889</v>
      </c>
      <c r="AC14" s="59">
        <f>SUM($Q$3:AC$3)-$P14</f>
        <v>55.515000000000001</v>
      </c>
      <c r="AD14" s="59"/>
      <c r="AE14" s="57"/>
      <c r="AF14" s="60">
        <f t="shared" si="3"/>
        <v>42151</v>
      </c>
      <c r="AG14" s="57">
        <f t="shared" si="4"/>
        <v>18</v>
      </c>
      <c r="AH14" s="59">
        <f t="shared" si="1"/>
        <v>-7.6175555555555547</v>
      </c>
      <c r="AI14" s="59">
        <f>SUM($AH$3:AI$3)-$P14</f>
        <v>0.67688888888888954</v>
      </c>
      <c r="AJ14" s="59">
        <f>SUM($AH$3:AJ$3)-$P14</f>
        <v>9.3015555555555558</v>
      </c>
      <c r="AK14" s="59">
        <f>SUM($AH$3:AK$3)-$P14</f>
        <v>18.608000000000004</v>
      </c>
      <c r="AL14" s="59">
        <f>SUM($AH$3:AL$3)-$P14</f>
        <v>27.914444444444449</v>
      </c>
      <c r="AM14" s="59">
        <f>SUM($AH$3:AM$3)-$P14</f>
        <v>41.585888888888888</v>
      </c>
      <c r="AN14" s="59">
        <f>SUM($AH$3:AN$3)-$P14</f>
        <v>49.398333333333341</v>
      </c>
      <c r="AO14" s="59">
        <f>SUM($AH$3:AO$3)-$P14</f>
        <v>65.067777777777792</v>
      </c>
      <c r="AP14" s="59">
        <f>SUM($AH$3:AP$3)-$P14</f>
        <v>91.209111111111127</v>
      </c>
      <c r="AQ14" s="59">
        <f>SUM($AH$3:AQ$3)-$P14</f>
        <v>114.86277777777778</v>
      </c>
      <c r="AR14" s="59">
        <f>SUM($AH$3:AR$3)-$P14</f>
        <v>125.15311111111112</v>
      </c>
      <c r="AS14" s="59">
        <f>SUM($AH$3:AS$3)-$P14</f>
        <v>135.62811111111111</v>
      </c>
      <c r="AT14" s="59">
        <f>SUM($AH$3:AT$3)-$P14</f>
        <v>147.74455555555556</v>
      </c>
      <c r="AU14" s="59"/>
      <c r="AV14" s="57"/>
      <c r="AW14" s="61" t="s">
        <v>15</v>
      </c>
      <c r="AX14" s="62">
        <f t="shared" si="7"/>
        <v>42167</v>
      </c>
      <c r="AY14" s="62"/>
      <c r="AZ14" s="62">
        <f>AX14+(Y195-X195)</f>
        <v>42172</v>
      </c>
      <c r="BA14" s="63"/>
      <c r="BB14" s="81">
        <f t="shared" si="6"/>
        <v>5</v>
      </c>
    </row>
    <row r="15" spans="1:54">
      <c r="A15" s="11" t="s">
        <v>44</v>
      </c>
      <c r="B15" s="27"/>
      <c r="C15" s="52" t="s">
        <v>87</v>
      </c>
      <c r="D15" s="52" t="s">
        <v>87</v>
      </c>
      <c r="E15" s="52" t="s">
        <v>87</v>
      </c>
      <c r="F15" s="52" t="s">
        <v>87</v>
      </c>
      <c r="G15" s="52" t="s">
        <v>87</v>
      </c>
      <c r="H15" s="52" t="s">
        <v>87</v>
      </c>
      <c r="I15" s="53"/>
      <c r="J15" s="57"/>
      <c r="K15" s="46"/>
      <c r="L15" s="58"/>
      <c r="M15" s="58">
        <f t="shared" si="5"/>
        <v>42152</v>
      </c>
      <c r="N15" s="57">
        <f>$F$25</f>
        <v>2</v>
      </c>
      <c r="O15" s="57">
        <f t="shared" si="0"/>
        <v>0</v>
      </c>
      <c r="P15" s="57">
        <f>SUM($N$5:N15)-SUM($O$5:O15)</f>
        <v>20</v>
      </c>
      <c r="Q15" s="59">
        <f t="shared" si="2"/>
        <v>-14.798888888888888</v>
      </c>
      <c r="R15" s="59">
        <f>SUM($Q$3:R$3)-$P15</f>
        <v>-10.171111111111109</v>
      </c>
      <c r="S15" s="59">
        <f>SUM($Q$3:S$3)-$P15</f>
        <v>-5.4477777777777767</v>
      </c>
      <c r="T15" s="59">
        <f>SUM($Q$3:T$3)-$P15</f>
        <v>-0.53333333333333144</v>
      </c>
      <c r="U15" s="59">
        <f>SUM($Q$3:U$3)-$P15</f>
        <v>4.3811111111111138</v>
      </c>
      <c r="V15" s="59">
        <f>SUM($Q$3:V$3)-$P15</f>
        <v>10.370555555555558</v>
      </c>
      <c r="W15" s="59">
        <f>SUM($Q$3:W$3)-$P15</f>
        <v>14.855000000000004</v>
      </c>
      <c r="X15" s="59">
        <f>SUM($Q$3:X$3)-$P15</f>
        <v>21.274444444444448</v>
      </c>
      <c r="Y15" s="59">
        <f>SUM($Q$3:Y$3)-$P15</f>
        <v>29.581111111111113</v>
      </c>
      <c r="Z15" s="59">
        <f>SUM($Q$3:Z$3)-$P15</f>
        <v>37.481666666666669</v>
      </c>
      <c r="AA15" s="59">
        <f>SUM($Q$3:AA$3)-$P15</f>
        <v>42.658888888888889</v>
      </c>
      <c r="AB15" s="59">
        <f>SUM($Q$3:AB$3)-$P15</f>
        <v>47.88388888888889</v>
      </c>
      <c r="AC15" s="59">
        <f>SUM($Q$3:AC$3)-$P15</f>
        <v>53.515000000000001</v>
      </c>
      <c r="AD15" s="59"/>
      <c r="AE15" s="57"/>
      <c r="AF15" s="60">
        <f t="shared" si="3"/>
        <v>42152</v>
      </c>
      <c r="AG15" s="57">
        <f t="shared" si="4"/>
        <v>20</v>
      </c>
      <c r="AH15" s="59">
        <f t="shared" si="1"/>
        <v>-9.6175555555555547</v>
      </c>
      <c r="AI15" s="59">
        <f>SUM($AH$3:AI$3)-$P15</f>
        <v>-1.3231111111111105</v>
      </c>
      <c r="AJ15" s="59">
        <f>SUM($AH$3:AJ$3)-$P15</f>
        <v>7.3015555555555558</v>
      </c>
      <c r="AK15" s="59">
        <f>SUM($AH$3:AK$3)-$P15</f>
        <v>16.608000000000004</v>
      </c>
      <c r="AL15" s="59">
        <f>SUM($AH$3:AL$3)-$P15</f>
        <v>25.914444444444449</v>
      </c>
      <c r="AM15" s="59">
        <f>SUM($AH$3:AM$3)-$P15</f>
        <v>39.585888888888888</v>
      </c>
      <c r="AN15" s="59">
        <f>SUM($AH$3:AN$3)-$P15</f>
        <v>47.398333333333341</v>
      </c>
      <c r="AO15" s="59">
        <f>SUM($AH$3:AO$3)-$P15</f>
        <v>63.067777777777792</v>
      </c>
      <c r="AP15" s="59">
        <f>SUM($AH$3:AP$3)-$P15</f>
        <v>89.209111111111127</v>
      </c>
      <c r="AQ15" s="59">
        <f>SUM($AH$3:AQ$3)-$P15</f>
        <v>112.86277777777778</v>
      </c>
      <c r="AR15" s="59">
        <f>SUM($AH$3:AR$3)-$P15</f>
        <v>123.15311111111112</v>
      </c>
      <c r="AS15" s="59">
        <f>SUM($AH$3:AS$3)-$P15</f>
        <v>133.62811111111111</v>
      </c>
      <c r="AT15" s="59">
        <f>SUM($AH$3:AT$3)-$P15</f>
        <v>145.74455555555556</v>
      </c>
      <c r="AU15" s="59"/>
      <c r="AV15" s="57"/>
      <c r="AW15" s="61" t="s">
        <v>16</v>
      </c>
      <c r="AX15" s="62">
        <f t="shared" si="7"/>
        <v>42172</v>
      </c>
      <c r="AY15" s="62"/>
      <c r="AZ15" s="62">
        <f>AX15+(Z195-Y195)</f>
        <v>42179</v>
      </c>
      <c r="BA15" s="63"/>
      <c r="BB15" s="81">
        <f t="shared" si="6"/>
        <v>7</v>
      </c>
    </row>
    <row r="16" spans="1:54">
      <c r="A16" s="11" t="s">
        <v>45</v>
      </c>
      <c r="B16" s="27"/>
      <c r="C16" s="52" t="s">
        <v>87</v>
      </c>
      <c r="D16" s="52" t="s">
        <v>87</v>
      </c>
      <c r="E16" s="52" t="s">
        <v>87</v>
      </c>
      <c r="F16" s="52" t="s">
        <v>87</v>
      </c>
      <c r="G16" s="52" t="s">
        <v>87</v>
      </c>
      <c r="H16" s="52" t="s">
        <v>87</v>
      </c>
      <c r="I16" s="53"/>
      <c r="J16" s="57"/>
      <c r="K16" s="46"/>
      <c r="L16" s="58"/>
      <c r="M16" s="58">
        <f t="shared" si="5"/>
        <v>42153</v>
      </c>
      <c r="N16" s="57">
        <f>$G$25</f>
        <v>2</v>
      </c>
      <c r="O16" s="57">
        <f t="shared" si="0"/>
        <v>0</v>
      </c>
      <c r="P16" s="57">
        <f>SUM($N$5:N16)-SUM($O$5:O16)</f>
        <v>22</v>
      </c>
      <c r="Q16" s="59">
        <f t="shared" si="2"/>
        <v>-16.798888888888889</v>
      </c>
      <c r="R16" s="59">
        <f>SUM($Q$3:R$3)-$P16</f>
        <v>-12.171111111111109</v>
      </c>
      <c r="S16" s="59">
        <f>SUM($Q$3:S$3)-$P16</f>
        <v>-7.4477777777777767</v>
      </c>
      <c r="T16" s="59">
        <f>SUM($Q$3:T$3)-$P16</f>
        <v>-2.5333333333333314</v>
      </c>
      <c r="U16" s="59">
        <f>SUM($Q$3:U$3)-$P16</f>
        <v>2.3811111111111138</v>
      </c>
      <c r="V16" s="59">
        <f>SUM($Q$3:V$3)-$P16</f>
        <v>8.3705555555555584</v>
      </c>
      <c r="W16" s="59">
        <f>SUM($Q$3:W$3)-$P16</f>
        <v>12.855000000000004</v>
      </c>
      <c r="X16" s="59">
        <f>SUM($Q$3:X$3)-$P16</f>
        <v>19.274444444444448</v>
      </c>
      <c r="Y16" s="59">
        <f>SUM($Q$3:Y$3)-$P16</f>
        <v>27.581111111111113</v>
      </c>
      <c r="Z16" s="59">
        <f>SUM($Q$3:Z$3)-$P16</f>
        <v>35.481666666666669</v>
      </c>
      <c r="AA16" s="59">
        <f>SUM($Q$3:AA$3)-$P16</f>
        <v>40.658888888888889</v>
      </c>
      <c r="AB16" s="59">
        <f>SUM($Q$3:AB$3)-$P16</f>
        <v>45.88388888888889</v>
      </c>
      <c r="AC16" s="59">
        <f>SUM($Q$3:AC$3)-$P16</f>
        <v>51.515000000000001</v>
      </c>
      <c r="AD16" s="59"/>
      <c r="AE16" s="57"/>
      <c r="AF16" s="60">
        <f t="shared" si="3"/>
        <v>42153</v>
      </c>
      <c r="AG16" s="57">
        <f t="shared" si="4"/>
        <v>22</v>
      </c>
      <c r="AH16" s="59">
        <f t="shared" si="1"/>
        <v>-11.617555555555555</v>
      </c>
      <c r="AI16" s="59">
        <f>SUM($AH$3:AI$3)-$P16</f>
        <v>-3.3231111111111105</v>
      </c>
      <c r="AJ16" s="59">
        <f>SUM($AH$3:AJ$3)-$P16</f>
        <v>5.3015555555555558</v>
      </c>
      <c r="AK16" s="59">
        <f>SUM($AH$3:AK$3)-$P16</f>
        <v>14.608000000000004</v>
      </c>
      <c r="AL16" s="59">
        <f>SUM($AH$3:AL$3)-$P16</f>
        <v>23.914444444444449</v>
      </c>
      <c r="AM16" s="59">
        <f>SUM($AH$3:AM$3)-$P16</f>
        <v>37.585888888888888</v>
      </c>
      <c r="AN16" s="59">
        <f>SUM($AH$3:AN$3)-$P16</f>
        <v>45.398333333333341</v>
      </c>
      <c r="AO16" s="59">
        <f>SUM($AH$3:AO$3)-$P16</f>
        <v>61.067777777777792</v>
      </c>
      <c r="AP16" s="59">
        <f>SUM($AH$3:AP$3)-$P16</f>
        <v>87.209111111111127</v>
      </c>
      <c r="AQ16" s="59">
        <f>SUM($AH$3:AQ$3)-$P16</f>
        <v>110.86277777777778</v>
      </c>
      <c r="AR16" s="59">
        <f>SUM($AH$3:AR$3)-$P16</f>
        <v>121.15311111111112</v>
      </c>
      <c r="AS16" s="59">
        <f>SUM($AH$3:AS$3)-$P16</f>
        <v>131.62811111111111</v>
      </c>
      <c r="AT16" s="59">
        <f>SUM($AH$3:AT$3)-$P16</f>
        <v>143.74455555555556</v>
      </c>
      <c r="AU16" s="59"/>
      <c r="AV16" s="57"/>
      <c r="AW16" s="61" t="s">
        <v>103</v>
      </c>
      <c r="AX16" s="62">
        <f>AZ15</f>
        <v>42179</v>
      </c>
      <c r="AY16" s="62"/>
      <c r="AZ16" s="62">
        <f>AX16+(AA195-Z195)</f>
        <v>42180</v>
      </c>
      <c r="BA16" s="63"/>
      <c r="BB16" s="81">
        <f>AZ16-AX16</f>
        <v>1</v>
      </c>
    </row>
    <row r="17" spans="1:59">
      <c r="A17" s="11" t="s">
        <v>46</v>
      </c>
      <c r="B17" s="27"/>
      <c r="C17" s="52"/>
      <c r="D17" s="52"/>
      <c r="E17" s="52"/>
      <c r="F17" s="52"/>
      <c r="G17" s="52"/>
      <c r="H17" s="52"/>
      <c r="I17" s="53"/>
      <c r="J17" s="57"/>
      <c r="K17" s="46"/>
      <c r="L17" s="58"/>
      <c r="M17" s="58">
        <f t="shared" si="5"/>
        <v>42154</v>
      </c>
      <c r="N17" s="57">
        <f>$H$25</f>
        <v>2</v>
      </c>
      <c r="O17" s="57">
        <f t="shared" si="0"/>
        <v>0</v>
      </c>
      <c r="P17" s="57">
        <f>SUM($N$5:N17)-SUM($O$5:O17)</f>
        <v>24</v>
      </c>
      <c r="Q17" s="59">
        <f t="shared" si="2"/>
        <v>-18.798888888888889</v>
      </c>
      <c r="R17" s="59">
        <f>SUM($Q$3:R$3)-$P17</f>
        <v>-14.171111111111109</v>
      </c>
      <c r="S17" s="59">
        <f>SUM($Q$3:S$3)-$P17</f>
        <v>-9.4477777777777767</v>
      </c>
      <c r="T17" s="59">
        <f>SUM($Q$3:T$3)-$P17</f>
        <v>-4.5333333333333314</v>
      </c>
      <c r="U17" s="59">
        <f>SUM($Q$3:U$3)-$P17</f>
        <v>0.38111111111111384</v>
      </c>
      <c r="V17" s="59">
        <f>SUM($Q$3:V$3)-$P17</f>
        <v>6.3705555555555584</v>
      </c>
      <c r="W17" s="59">
        <f>SUM($Q$3:W$3)-$P17</f>
        <v>10.855000000000004</v>
      </c>
      <c r="X17" s="59">
        <f>SUM($Q$3:X$3)-$P17</f>
        <v>17.274444444444448</v>
      </c>
      <c r="Y17" s="59">
        <f>SUM($Q$3:Y$3)-$P17</f>
        <v>25.581111111111113</v>
      </c>
      <c r="Z17" s="59">
        <f>SUM($Q$3:Z$3)-$P17</f>
        <v>33.481666666666669</v>
      </c>
      <c r="AA17" s="59">
        <f>SUM($Q$3:AA$3)-$P17</f>
        <v>38.658888888888889</v>
      </c>
      <c r="AB17" s="59">
        <f>SUM($Q$3:AB$3)-$P17</f>
        <v>43.88388888888889</v>
      </c>
      <c r="AC17" s="59">
        <f>SUM($Q$3:AC$3)-$P17</f>
        <v>49.515000000000001</v>
      </c>
      <c r="AD17" s="59"/>
      <c r="AE17" s="57"/>
      <c r="AF17" s="60">
        <f t="shared" si="3"/>
        <v>42154</v>
      </c>
      <c r="AG17" s="57">
        <f t="shared" si="4"/>
        <v>24</v>
      </c>
      <c r="AH17" s="59">
        <f t="shared" si="1"/>
        <v>-13.617555555555555</v>
      </c>
      <c r="AI17" s="59">
        <f>SUM($AH$3:AI$3)-$P17</f>
        <v>-5.3231111111111105</v>
      </c>
      <c r="AJ17" s="59">
        <f>SUM($AH$3:AJ$3)-$P17</f>
        <v>3.3015555555555558</v>
      </c>
      <c r="AK17" s="59">
        <f>SUM($AH$3:AK$3)-$P17</f>
        <v>12.608000000000004</v>
      </c>
      <c r="AL17" s="59">
        <f>SUM($AH$3:AL$3)-$P17</f>
        <v>21.914444444444449</v>
      </c>
      <c r="AM17" s="59">
        <f>SUM($AH$3:AM$3)-$P17</f>
        <v>35.585888888888888</v>
      </c>
      <c r="AN17" s="59">
        <f>SUM($AH$3:AN$3)-$P17</f>
        <v>43.398333333333341</v>
      </c>
      <c r="AO17" s="59">
        <f>SUM($AH$3:AO$3)-$P17</f>
        <v>59.067777777777792</v>
      </c>
      <c r="AP17" s="59">
        <f>SUM($AH$3:AP$3)-$P17</f>
        <v>85.209111111111127</v>
      </c>
      <c r="AQ17" s="59">
        <f>SUM($AH$3:AQ$3)-$P17</f>
        <v>108.86277777777778</v>
      </c>
      <c r="AR17" s="59">
        <f>SUM($AH$3:AR$3)-$P17</f>
        <v>119.15311111111112</v>
      </c>
      <c r="AS17" s="59">
        <f>SUM($AH$3:AS$3)-$P17</f>
        <v>129.62811111111111</v>
      </c>
      <c r="AT17" s="59">
        <f>SUM($AH$3:AT$3)-$P17</f>
        <v>141.74455555555556</v>
      </c>
      <c r="AU17" s="59"/>
      <c r="AV17" s="57"/>
      <c r="AW17" s="61" t="s">
        <v>104</v>
      </c>
      <c r="AX17" s="62">
        <f>AZ16</f>
        <v>42180</v>
      </c>
      <c r="AY17" s="62"/>
      <c r="AZ17" s="62">
        <f>AX17+(AB195-AA195)</f>
        <v>42182</v>
      </c>
      <c r="BA17" s="63"/>
      <c r="BB17" s="81">
        <f>AZ17-AX17</f>
        <v>2</v>
      </c>
    </row>
    <row r="18" spans="1:59">
      <c r="A18" s="11" t="s">
        <v>47</v>
      </c>
      <c r="B18" s="27"/>
      <c r="C18" s="52"/>
      <c r="D18" s="52"/>
      <c r="E18" s="52"/>
      <c r="F18" s="52"/>
      <c r="G18" s="52"/>
      <c r="H18" s="52"/>
      <c r="I18" s="53"/>
      <c r="J18" s="57"/>
      <c r="K18" s="46"/>
      <c r="L18" s="58"/>
      <c r="M18" s="58">
        <f t="shared" si="5"/>
        <v>42155</v>
      </c>
      <c r="N18" s="106">
        <f>$I$25</f>
        <v>0</v>
      </c>
      <c r="O18" s="57">
        <f t="shared" si="0"/>
        <v>0</v>
      </c>
      <c r="P18" s="57">
        <f>SUM($N$5:N18)-SUM($O$5:O18)</f>
        <v>24</v>
      </c>
      <c r="Q18" s="59">
        <f t="shared" si="2"/>
        <v>-18.798888888888889</v>
      </c>
      <c r="R18" s="59">
        <f>SUM($Q$3:R$3)-$P18</f>
        <v>-14.171111111111109</v>
      </c>
      <c r="S18" s="59">
        <f>SUM($Q$3:S$3)-$P18</f>
        <v>-9.4477777777777767</v>
      </c>
      <c r="T18" s="59">
        <f>SUM($Q$3:T$3)-$P18</f>
        <v>-4.5333333333333314</v>
      </c>
      <c r="U18" s="59">
        <f>SUM($Q$3:U$3)-$P18</f>
        <v>0.38111111111111384</v>
      </c>
      <c r="V18" s="59">
        <f>SUM($Q$3:V$3)-$P18</f>
        <v>6.3705555555555584</v>
      </c>
      <c r="W18" s="59">
        <f>SUM($Q$3:W$3)-$P18</f>
        <v>10.855000000000004</v>
      </c>
      <c r="X18" s="59">
        <f>SUM($Q$3:X$3)-$P18</f>
        <v>17.274444444444448</v>
      </c>
      <c r="Y18" s="59">
        <f>SUM($Q$3:Y$3)-$P18</f>
        <v>25.581111111111113</v>
      </c>
      <c r="Z18" s="59">
        <f>SUM($Q$3:Z$3)-$P18</f>
        <v>33.481666666666669</v>
      </c>
      <c r="AA18" s="59">
        <f>SUM($Q$3:AA$3)-$P18</f>
        <v>38.658888888888889</v>
      </c>
      <c r="AB18" s="59">
        <f>SUM($Q$3:AB$3)-$P18</f>
        <v>43.88388888888889</v>
      </c>
      <c r="AC18" s="59">
        <f>SUM($Q$3:AC$3)-$P18</f>
        <v>49.515000000000001</v>
      </c>
      <c r="AD18" s="59"/>
      <c r="AE18" s="57"/>
      <c r="AF18" s="60">
        <f t="shared" si="3"/>
        <v>42155</v>
      </c>
      <c r="AG18" s="57">
        <f t="shared" si="4"/>
        <v>24</v>
      </c>
      <c r="AH18" s="59">
        <f t="shared" si="1"/>
        <v>-13.617555555555555</v>
      </c>
      <c r="AI18" s="59">
        <f>SUM($AH$3:AI$3)-$P18</f>
        <v>-5.3231111111111105</v>
      </c>
      <c r="AJ18" s="59">
        <f>SUM($AH$3:AJ$3)-$P18</f>
        <v>3.3015555555555558</v>
      </c>
      <c r="AK18" s="59">
        <f>SUM($AH$3:AK$3)-$P18</f>
        <v>12.608000000000004</v>
      </c>
      <c r="AL18" s="59">
        <f>SUM($AH$3:AL$3)-$P18</f>
        <v>21.914444444444449</v>
      </c>
      <c r="AM18" s="59">
        <f>SUM($AH$3:AM$3)-$P18</f>
        <v>35.585888888888888</v>
      </c>
      <c r="AN18" s="59">
        <f>SUM($AH$3:AN$3)-$P18</f>
        <v>43.398333333333341</v>
      </c>
      <c r="AO18" s="59">
        <f>SUM($AH$3:AO$3)-$P18</f>
        <v>59.067777777777792</v>
      </c>
      <c r="AP18" s="59">
        <f>SUM($AH$3:AP$3)-$P18</f>
        <v>85.209111111111127</v>
      </c>
      <c r="AQ18" s="59">
        <f>SUM($AH$3:AQ$3)-$P18</f>
        <v>108.86277777777778</v>
      </c>
      <c r="AR18" s="59">
        <f>SUM($AH$3:AR$3)-$P18</f>
        <v>119.15311111111112</v>
      </c>
      <c r="AS18" s="59">
        <f>SUM($AH$3:AS$3)-$P18</f>
        <v>129.62811111111111</v>
      </c>
      <c r="AT18" s="59">
        <f>SUM($AH$3:AT$3)-$P18</f>
        <v>141.74455555555556</v>
      </c>
      <c r="AU18" s="59"/>
      <c r="AV18" s="57"/>
      <c r="AW18" s="61" t="s">
        <v>105</v>
      </c>
      <c r="AX18" s="62">
        <f>AZ17</f>
        <v>42182</v>
      </c>
      <c r="AY18" s="62"/>
      <c r="AZ18" s="62">
        <f>AX18+(AC195-AB195)</f>
        <v>42186</v>
      </c>
      <c r="BA18" s="63"/>
      <c r="BB18" s="81">
        <f>AZ18-AX18</f>
        <v>4</v>
      </c>
    </row>
    <row r="19" spans="1:59">
      <c r="A19" s="11" t="s">
        <v>48</v>
      </c>
      <c r="B19" s="27"/>
      <c r="C19" s="52"/>
      <c r="D19" s="52"/>
      <c r="E19" s="52"/>
      <c r="F19" s="52"/>
      <c r="G19" s="52"/>
      <c r="H19" s="52"/>
      <c r="I19" s="53"/>
      <c r="J19" s="57"/>
      <c r="K19" s="46"/>
      <c r="L19" s="58"/>
      <c r="M19" s="58">
        <f t="shared" si="5"/>
        <v>42156</v>
      </c>
      <c r="N19" s="57">
        <f>$C$25</f>
        <v>2</v>
      </c>
      <c r="O19" s="57">
        <f t="shared" si="0"/>
        <v>2</v>
      </c>
      <c r="P19" s="57">
        <f>SUM($N$5:N19)-SUM($O$5:O19)</f>
        <v>24</v>
      </c>
      <c r="Q19" s="59">
        <f t="shared" si="2"/>
        <v>-18.798888888888889</v>
      </c>
      <c r="R19" s="59">
        <f>SUM($Q$3:R$3)-$P19</f>
        <v>-14.171111111111109</v>
      </c>
      <c r="S19" s="59">
        <f>SUM($Q$3:S$3)-$P19</f>
        <v>-9.4477777777777767</v>
      </c>
      <c r="T19" s="59">
        <f>SUM($Q$3:T$3)-$P19</f>
        <v>-4.5333333333333314</v>
      </c>
      <c r="U19" s="59">
        <f>SUM($Q$3:U$3)-$P19</f>
        <v>0.38111111111111384</v>
      </c>
      <c r="V19" s="59">
        <f>SUM($Q$3:V$3)-$P19</f>
        <v>6.3705555555555584</v>
      </c>
      <c r="W19" s="59">
        <f>SUM($Q$3:W$3)-$P19</f>
        <v>10.855000000000004</v>
      </c>
      <c r="X19" s="59">
        <f>SUM($Q$3:X$3)-$P19</f>
        <v>17.274444444444448</v>
      </c>
      <c r="Y19" s="59">
        <f>SUM($Q$3:Y$3)-$P19</f>
        <v>25.581111111111113</v>
      </c>
      <c r="Z19" s="59">
        <f>SUM($Q$3:Z$3)-$P19</f>
        <v>33.481666666666669</v>
      </c>
      <c r="AA19" s="59">
        <f>SUM($Q$3:AA$3)-$P19</f>
        <v>38.658888888888889</v>
      </c>
      <c r="AB19" s="59">
        <f>SUM($Q$3:AB$3)-$P19</f>
        <v>43.88388888888889</v>
      </c>
      <c r="AC19" s="59">
        <f>SUM($Q$3:AC$3)-$P19</f>
        <v>49.515000000000001</v>
      </c>
      <c r="AD19" s="59"/>
      <c r="AE19" s="57"/>
      <c r="AF19" s="60">
        <f t="shared" si="3"/>
        <v>42156</v>
      </c>
      <c r="AG19" s="57">
        <f t="shared" si="4"/>
        <v>24</v>
      </c>
      <c r="AH19" s="59">
        <f t="shared" si="1"/>
        <v>-13.617555555555555</v>
      </c>
      <c r="AI19" s="59">
        <f>SUM($AH$3:AI$3)-$P19</f>
        <v>-5.3231111111111105</v>
      </c>
      <c r="AJ19" s="59">
        <f>SUM($AH$3:AJ$3)-$P19</f>
        <v>3.3015555555555558</v>
      </c>
      <c r="AK19" s="59">
        <f>SUM($AH$3:AK$3)-$P19</f>
        <v>12.608000000000004</v>
      </c>
      <c r="AL19" s="59">
        <f>SUM($AH$3:AL$3)-$P19</f>
        <v>21.914444444444449</v>
      </c>
      <c r="AM19" s="59">
        <f>SUM($AH$3:AM$3)-$P19</f>
        <v>35.585888888888888</v>
      </c>
      <c r="AN19" s="59">
        <f>SUM($AH$3:AN$3)-$P19</f>
        <v>43.398333333333341</v>
      </c>
      <c r="AO19" s="59">
        <f>SUM($AH$3:AO$3)-$P19</f>
        <v>59.067777777777792</v>
      </c>
      <c r="AP19" s="59">
        <f>SUM($AH$3:AP$3)-$P19</f>
        <v>85.209111111111127</v>
      </c>
      <c r="AQ19" s="59">
        <f>SUM($AH$3:AQ$3)-$P19</f>
        <v>108.86277777777778</v>
      </c>
      <c r="AR19" s="59">
        <f>SUM($AH$3:AR$3)-$P19</f>
        <v>119.15311111111112</v>
      </c>
      <c r="AS19" s="59">
        <f>SUM($AH$3:AS$3)-$P19</f>
        <v>129.62811111111111</v>
      </c>
      <c r="AT19" s="59">
        <f>SUM($AH$3:AT$3)-$P19</f>
        <v>141.74455555555556</v>
      </c>
      <c r="AU19" s="59"/>
      <c r="AV19" s="57"/>
      <c r="AW19" s="61" t="s">
        <v>83</v>
      </c>
      <c r="AX19" s="62"/>
      <c r="AY19" s="63"/>
      <c r="AZ19" s="62">
        <f>AZ18+BB19</f>
        <v>42187</v>
      </c>
      <c r="BA19" s="66"/>
      <c r="BB19" s="149">
        <v>1</v>
      </c>
    </row>
    <row r="20" spans="1:59">
      <c r="A20" s="11" t="s">
        <v>49</v>
      </c>
      <c r="B20" s="27"/>
      <c r="C20" s="52"/>
      <c r="D20" s="52"/>
      <c r="E20" s="52"/>
      <c r="F20" s="52"/>
      <c r="G20" s="52"/>
      <c r="H20" s="52"/>
      <c r="I20" s="53"/>
      <c r="J20" s="57"/>
      <c r="K20" s="46"/>
      <c r="L20" s="58"/>
      <c r="M20" s="58">
        <f t="shared" si="5"/>
        <v>42157</v>
      </c>
      <c r="N20" s="57">
        <f>$D$25</f>
        <v>2</v>
      </c>
      <c r="O20" s="57">
        <f t="shared" si="0"/>
        <v>2</v>
      </c>
      <c r="P20" s="57">
        <f>SUM($N$5:N20)-SUM($O$5:O20)</f>
        <v>24</v>
      </c>
      <c r="Q20" s="59">
        <f t="shared" si="2"/>
        <v>-18.798888888888889</v>
      </c>
      <c r="R20" s="59">
        <f>SUM($Q$3:R$3)-$P20</f>
        <v>-14.171111111111109</v>
      </c>
      <c r="S20" s="59">
        <f>SUM($Q$3:S$3)-$P20</f>
        <v>-9.4477777777777767</v>
      </c>
      <c r="T20" s="59">
        <f>SUM($Q$3:T$3)-$P20</f>
        <v>-4.5333333333333314</v>
      </c>
      <c r="U20" s="59">
        <f>SUM($Q$3:U$3)-$P20</f>
        <v>0.38111111111111384</v>
      </c>
      <c r="V20" s="59">
        <f>SUM($Q$3:V$3)-$P20</f>
        <v>6.3705555555555584</v>
      </c>
      <c r="W20" s="59">
        <f>SUM($Q$3:W$3)-$P20</f>
        <v>10.855000000000004</v>
      </c>
      <c r="X20" s="59">
        <f>SUM($Q$3:X$3)-$P20</f>
        <v>17.274444444444448</v>
      </c>
      <c r="Y20" s="59">
        <f>SUM($Q$3:Y$3)-$P20</f>
        <v>25.581111111111113</v>
      </c>
      <c r="Z20" s="59">
        <f>SUM($Q$3:Z$3)-$P20</f>
        <v>33.481666666666669</v>
      </c>
      <c r="AA20" s="59">
        <f>SUM($Q$3:AA$3)-$P20</f>
        <v>38.658888888888889</v>
      </c>
      <c r="AB20" s="59">
        <f>SUM($Q$3:AB$3)-$P20</f>
        <v>43.88388888888889</v>
      </c>
      <c r="AC20" s="59">
        <f>SUM($Q$3:AC$3)-$P20</f>
        <v>49.515000000000001</v>
      </c>
      <c r="AD20" s="59"/>
      <c r="AE20" s="57"/>
      <c r="AF20" s="60">
        <f t="shared" si="3"/>
        <v>42157</v>
      </c>
      <c r="AG20" s="57">
        <f t="shared" si="4"/>
        <v>24</v>
      </c>
      <c r="AH20" s="59">
        <f t="shared" si="1"/>
        <v>-13.617555555555555</v>
      </c>
      <c r="AI20" s="59">
        <f>SUM($AH$3:AI$3)-$P20</f>
        <v>-5.3231111111111105</v>
      </c>
      <c r="AJ20" s="59">
        <f>SUM($AH$3:AJ$3)-$P20</f>
        <v>3.3015555555555558</v>
      </c>
      <c r="AK20" s="59">
        <f>SUM($AH$3:AK$3)-$P20</f>
        <v>12.608000000000004</v>
      </c>
      <c r="AL20" s="59">
        <f>SUM($AH$3:AL$3)-$P20</f>
        <v>21.914444444444449</v>
      </c>
      <c r="AM20" s="59">
        <f>SUM($AH$3:AM$3)-$P20</f>
        <v>35.585888888888888</v>
      </c>
      <c r="AN20" s="59">
        <f>SUM($AH$3:AN$3)-$P20</f>
        <v>43.398333333333341</v>
      </c>
      <c r="AO20" s="59">
        <f>SUM($AH$3:AO$3)-$P20</f>
        <v>59.067777777777792</v>
      </c>
      <c r="AP20" s="59">
        <f>SUM($AH$3:AP$3)-$P20</f>
        <v>85.209111111111127</v>
      </c>
      <c r="AQ20" s="59">
        <f>SUM($AH$3:AQ$3)-$P20</f>
        <v>108.86277777777778</v>
      </c>
      <c r="AR20" s="59">
        <f>SUM($AH$3:AR$3)-$P20</f>
        <v>119.15311111111112</v>
      </c>
      <c r="AS20" s="59">
        <f>SUM($AH$3:AS$3)-$P20</f>
        <v>129.62811111111111</v>
      </c>
      <c r="AT20" s="59">
        <f>SUM($AH$3:AT$3)-$P20</f>
        <v>141.74455555555556</v>
      </c>
      <c r="AU20" s="59"/>
      <c r="AV20" s="57"/>
      <c r="AW20" s="67" t="s">
        <v>69</v>
      </c>
      <c r="AX20" s="68"/>
      <c r="AY20" s="68"/>
      <c r="AZ20" s="69">
        <f>SUM(Q3:AD3)</f>
        <v>79.015000000000001</v>
      </c>
      <c r="BA20" s="70" t="str">
        <f>IF(FIXED(AZ20,0)=FIXED('Part 1 Assumptions'!R25,0),"","check")</f>
        <v/>
      </c>
      <c r="BB20" s="64" t="s">
        <v>0</v>
      </c>
    </row>
    <row r="21" spans="1:59">
      <c r="A21" s="11" t="s">
        <v>50</v>
      </c>
      <c r="B21" s="27"/>
      <c r="C21" s="52"/>
      <c r="D21" s="52"/>
      <c r="E21" s="52"/>
      <c r="F21" s="52"/>
      <c r="G21" s="52"/>
      <c r="H21" s="52"/>
      <c r="I21" s="53"/>
      <c r="J21" s="57"/>
      <c r="K21" s="46"/>
      <c r="L21" s="58"/>
      <c r="M21" s="58">
        <f t="shared" si="5"/>
        <v>42158</v>
      </c>
      <c r="N21" s="57">
        <f>$E$25</f>
        <v>2</v>
      </c>
      <c r="O21" s="57">
        <f t="shared" si="0"/>
        <v>0</v>
      </c>
      <c r="P21" s="57">
        <f>SUM($N$5:N21)-SUM($O$5:O21)</f>
        <v>26</v>
      </c>
      <c r="Q21" s="59">
        <f t="shared" si="2"/>
        <v>-20.798888888888889</v>
      </c>
      <c r="R21" s="59">
        <f>SUM($Q$3:R$3)-$P21</f>
        <v>-16.171111111111109</v>
      </c>
      <c r="S21" s="59">
        <f>SUM($Q$3:S$3)-$P21</f>
        <v>-11.447777777777777</v>
      </c>
      <c r="T21" s="59">
        <f>SUM($Q$3:T$3)-$P21</f>
        <v>-6.5333333333333314</v>
      </c>
      <c r="U21" s="59">
        <f>SUM($Q$3:U$3)-$P21</f>
        <v>-1.6188888888888862</v>
      </c>
      <c r="V21" s="59">
        <f>SUM($Q$3:V$3)-$P21</f>
        <v>4.3705555555555584</v>
      </c>
      <c r="W21" s="59">
        <f>SUM($Q$3:W$3)-$P21</f>
        <v>8.855000000000004</v>
      </c>
      <c r="X21" s="59">
        <f>SUM($Q$3:X$3)-$P21</f>
        <v>15.274444444444448</v>
      </c>
      <c r="Y21" s="59">
        <f>SUM($Q$3:Y$3)-$P21</f>
        <v>23.581111111111113</v>
      </c>
      <c r="Z21" s="59">
        <f>SUM($Q$3:Z$3)-$P21</f>
        <v>31.481666666666669</v>
      </c>
      <c r="AA21" s="59">
        <f>SUM($Q$3:AA$3)-$P21</f>
        <v>36.658888888888889</v>
      </c>
      <c r="AB21" s="59">
        <f>SUM($Q$3:AB$3)-$P21</f>
        <v>41.88388888888889</v>
      </c>
      <c r="AC21" s="59">
        <f>SUM($Q$3:AC$3)-$P21</f>
        <v>47.515000000000001</v>
      </c>
      <c r="AD21" s="59"/>
      <c r="AE21" s="57"/>
      <c r="AF21" s="60">
        <f t="shared" si="3"/>
        <v>42158</v>
      </c>
      <c r="AG21" s="57">
        <f t="shared" si="4"/>
        <v>26</v>
      </c>
      <c r="AH21" s="59">
        <f t="shared" si="1"/>
        <v>-15.617555555555555</v>
      </c>
      <c r="AI21" s="59">
        <f>SUM($AH$3:AI$3)-$P21</f>
        <v>-7.3231111111111105</v>
      </c>
      <c r="AJ21" s="59">
        <f>SUM($AH$3:AJ$3)-$P21</f>
        <v>1.3015555555555558</v>
      </c>
      <c r="AK21" s="59">
        <f>SUM($AH$3:AK$3)-$P21</f>
        <v>10.608000000000004</v>
      </c>
      <c r="AL21" s="59">
        <f>SUM($AH$3:AL$3)-$P21</f>
        <v>19.914444444444449</v>
      </c>
      <c r="AM21" s="59">
        <f>SUM($AH$3:AM$3)-$P21</f>
        <v>33.585888888888888</v>
      </c>
      <c r="AN21" s="59">
        <f>SUM($AH$3:AN$3)-$P21</f>
        <v>41.398333333333341</v>
      </c>
      <c r="AO21" s="59">
        <f>SUM($AH$3:AO$3)-$P21</f>
        <v>57.067777777777792</v>
      </c>
      <c r="AP21" s="59">
        <f>SUM($AH$3:AP$3)-$P21</f>
        <v>83.209111111111127</v>
      </c>
      <c r="AQ21" s="59">
        <f>SUM($AH$3:AQ$3)-$P21</f>
        <v>106.86277777777778</v>
      </c>
      <c r="AR21" s="59">
        <f>SUM($AH$3:AR$3)-$P21</f>
        <v>117.15311111111112</v>
      </c>
      <c r="AS21" s="59">
        <f>SUM($AH$3:AS$3)-$P21</f>
        <v>127.62811111111111</v>
      </c>
      <c r="AT21" s="59">
        <f>SUM($AH$3:AT$3)-$P21</f>
        <v>139.74455555555556</v>
      </c>
      <c r="AU21" s="59"/>
      <c r="AV21" s="57"/>
      <c r="AW21" s="72" t="s">
        <v>70</v>
      </c>
      <c r="AX21" s="73"/>
      <c r="AY21" s="73"/>
      <c r="AZ21" s="74"/>
      <c r="BA21" s="63"/>
      <c r="BB21" s="64"/>
    </row>
    <row r="22" spans="1:59">
      <c r="A22" s="11" t="s">
        <v>51</v>
      </c>
      <c r="B22" s="27"/>
      <c r="C22" s="52" t="s">
        <v>0</v>
      </c>
      <c r="D22" s="52"/>
      <c r="E22" s="52"/>
      <c r="F22" s="52"/>
      <c r="G22" s="52"/>
      <c r="H22" s="52"/>
      <c r="I22" s="53"/>
      <c r="J22" s="57"/>
      <c r="K22" s="46"/>
      <c r="L22" s="58"/>
      <c r="M22" s="58">
        <f t="shared" si="5"/>
        <v>42159</v>
      </c>
      <c r="N22" s="57">
        <f>$F$25</f>
        <v>2</v>
      </c>
      <c r="O22" s="57">
        <f t="shared" si="0"/>
        <v>0</v>
      </c>
      <c r="P22" s="57">
        <f>SUM($N$5:N22)-SUM($O$5:O22)</f>
        <v>28</v>
      </c>
      <c r="Q22" s="59">
        <f t="shared" si="2"/>
        <v>-22.798888888888889</v>
      </c>
      <c r="R22" s="59">
        <f>SUM($Q$3:R$3)-$P22</f>
        <v>-18.171111111111109</v>
      </c>
      <c r="S22" s="59">
        <f>SUM($Q$3:S$3)-$P22</f>
        <v>-13.447777777777777</v>
      </c>
      <c r="T22" s="59">
        <f>SUM($Q$3:T$3)-$P22</f>
        <v>-8.5333333333333314</v>
      </c>
      <c r="U22" s="59">
        <f>SUM($Q$3:U$3)-$P22</f>
        <v>-3.6188888888888862</v>
      </c>
      <c r="V22" s="59">
        <f>SUM($Q$3:V$3)-$P22</f>
        <v>2.3705555555555584</v>
      </c>
      <c r="W22" s="59">
        <f>SUM($Q$3:W$3)-$P22</f>
        <v>6.855000000000004</v>
      </c>
      <c r="X22" s="59">
        <f>SUM($Q$3:X$3)-$P22</f>
        <v>13.274444444444448</v>
      </c>
      <c r="Y22" s="59">
        <f>SUM($Q$3:Y$3)-$P22</f>
        <v>21.581111111111113</v>
      </c>
      <c r="Z22" s="59">
        <f>SUM($Q$3:Z$3)-$P22</f>
        <v>29.481666666666669</v>
      </c>
      <c r="AA22" s="59">
        <f>SUM($Q$3:AA$3)-$P22</f>
        <v>34.658888888888889</v>
      </c>
      <c r="AB22" s="59">
        <f>SUM($Q$3:AB$3)-$P22</f>
        <v>39.88388888888889</v>
      </c>
      <c r="AC22" s="59">
        <f>SUM($Q$3:AC$3)-$P22</f>
        <v>45.515000000000001</v>
      </c>
      <c r="AD22" s="59"/>
      <c r="AE22" s="57"/>
      <c r="AF22" s="60">
        <f t="shared" si="3"/>
        <v>42159</v>
      </c>
      <c r="AG22" s="57">
        <f t="shared" si="4"/>
        <v>28</v>
      </c>
      <c r="AH22" s="59">
        <f t="shared" si="1"/>
        <v>-17.617555555555555</v>
      </c>
      <c r="AI22" s="59">
        <f>SUM($AH$3:AI$3)-$P22</f>
        <v>-9.3231111111111105</v>
      </c>
      <c r="AJ22" s="59">
        <f>SUM($AH$3:AJ$3)-$P22</f>
        <v>-0.6984444444444442</v>
      </c>
      <c r="AK22" s="59">
        <f>SUM($AH$3:AK$3)-$P22</f>
        <v>8.6080000000000041</v>
      </c>
      <c r="AL22" s="59">
        <f>SUM($AH$3:AL$3)-$P22</f>
        <v>17.914444444444449</v>
      </c>
      <c r="AM22" s="59">
        <f>SUM($AH$3:AM$3)-$P22</f>
        <v>31.585888888888888</v>
      </c>
      <c r="AN22" s="59">
        <f>SUM($AH$3:AN$3)-$P22</f>
        <v>39.398333333333341</v>
      </c>
      <c r="AO22" s="59">
        <f>SUM($AH$3:AO$3)-$P22</f>
        <v>55.067777777777792</v>
      </c>
      <c r="AP22" s="59">
        <f>SUM($AH$3:AP$3)-$P22</f>
        <v>81.209111111111127</v>
      </c>
      <c r="AQ22" s="59">
        <f>SUM($AH$3:AQ$3)-$P22</f>
        <v>104.86277777777778</v>
      </c>
      <c r="AR22" s="59">
        <f>SUM($AH$3:AR$3)-$P22</f>
        <v>115.15311111111112</v>
      </c>
      <c r="AS22" s="59">
        <f>SUM($AH$3:AS$3)-$P22</f>
        <v>125.62811111111111</v>
      </c>
      <c r="AT22" s="59">
        <f>SUM($AH$3:AT$3)-$P22</f>
        <v>137.74455555555556</v>
      </c>
      <c r="AU22" s="59"/>
      <c r="AV22" s="57"/>
      <c r="AW22" s="72" t="s">
        <v>59</v>
      </c>
      <c r="AX22" s="73"/>
      <c r="AY22" s="73"/>
      <c r="AZ22" s="83"/>
      <c r="BA22" s="75" t="str">
        <f>IF(FIXED(BB22,0)=FIXED(AC195+BB19,0),"","!!")</f>
        <v/>
      </c>
      <c r="BB22" s="76">
        <f>SUM(BB6:BB19)</f>
        <v>45</v>
      </c>
    </row>
    <row r="23" spans="1:59">
      <c r="A23" s="11" t="s">
        <v>52</v>
      </c>
      <c r="B23" s="27"/>
      <c r="C23" s="52"/>
      <c r="D23" s="52"/>
      <c r="E23" s="52"/>
      <c r="F23" s="52"/>
      <c r="G23" s="52"/>
      <c r="H23" s="52"/>
      <c r="I23" s="53"/>
      <c r="J23" s="57"/>
      <c r="K23" s="46"/>
      <c r="L23" s="58"/>
      <c r="M23" s="58">
        <f t="shared" si="5"/>
        <v>42160</v>
      </c>
      <c r="N23" s="57">
        <f>$G$25</f>
        <v>2</v>
      </c>
      <c r="O23" s="57">
        <f t="shared" si="0"/>
        <v>0</v>
      </c>
      <c r="P23" s="57">
        <f>SUM($N$5:N23)-SUM($O$5:O23)</f>
        <v>30</v>
      </c>
      <c r="Q23" s="59">
        <f t="shared" si="2"/>
        <v>-24.798888888888889</v>
      </c>
      <c r="R23" s="59">
        <f>SUM($Q$3:R$3)-$P23</f>
        <v>-20.171111111111109</v>
      </c>
      <c r="S23" s="59">
        <f>SUM($Q$3:S$3)-$P23</f>
        <v>-15.447777777777777</v>
      </c>
      <c r="T23" s="59">
        <f>SUM($Q$3:T$3)-$P23</f>
        <v>-10.533333333333331</v>
      </c>
      <c r="U23" s="59">
        <f>SUM($Q$3:U$3)-$P23</f>
        <v>-5.6188888888888862</v>
      </c>
      <c r="V23" s="59">
        <f>SUM($Q$3:V$3)-$P23</f>
        <v>0.37055555555555841</v>
      </c>
      <c r="W23" s="59">
        <f>SUM($Q$3:W$3)-$P23</f>
        <v>4.855000000000004</v>
      </c>
      <c r="X23" s="59">
        <f>SUM($Q$3:X$3)-$P23</f>
        <v>11.274444444444448</v>
      </c>
      <c r="Y23" s="59">
        <f>SUM($Q$3:Y$3)-$P23</f>
        <v>19.581111111111113</v>
      </c>
      <c r="Z23" s="59">
        <f>SUM($Q$3:Z$3)-$P23</f>
        <v>27.481666666666669</v>
      </c>
      <c r="AA23" s="59">
        <f>SUM($Q$3:AA$3)-$P23</f>
        <v>32.658888888888889</v>
      </c>
      <c r="AB23" s="59">
        <f>SUM($Q$3:AB$3)-$P23</f>
        <v>37.88388888888889</v>
      </c>
      <c r="AC23" s="59">
        <f>SUM($Q$3:AC$3)-$P23</f>
        <v>43.515000000000001</v>
      </c>
      <c r="AD23" s="59"/>
      <c r="AE23" s="57"/>
      <c r="AF23" s="60">
        <f t="shared" si="3"/>
        <v>42160</v>
      </c>
      <c r="AG23" s="57">
        <f t="shared" si="4"/>
        <v>30</v>
      </c>
      <c r="AH23" s="59">
        <f t="shared" si="1"/>
        <v>-19.617555555555555</v>
      </c>
      <c r="AI23" s="59">
        <f>SUM($AH$3:AI$3)-$P23</f>
        <v>-11.32311111111111</v>
      </c>
      <c r="AJ23" s="59">
        <f>SUM($AH$3:AJ$3)-$P23</f>
        <v>-2.6984444444444442</v>
      </c>
      <c r="AK23" s="59">
        <f>SUM($AH$3:AK$3)-$P23</f>
        <v>6.6080000000000041</v>
      </c>
      <c r="AL23" s="59">
        <f>SUM($AH$3:AL$3)-$P23</f>
        <v>15.914444444444449</v>
      </c>
      <c r="AM23" s="59">
        <f>SUM($AH$3:AM$3)-$P23</f>
        <v>29.585888888888888</v>
      </c>
      <c r="AN23" s="59">
        <f>SUM($AH$3:AN$3)-$P23</f>
        <v>37.398333333333341</v>
      </c>
      <c r="AO23" s="59">
        <f>SUM($AH$3:AO$3)-$P23</f>
        <v>53.067777777777792</v>
      </c>
      <c r="AP23" s="59">
        <f>SUM($AH$3:AP$3)-$P23</f>
        <v>79.209111111111127</v>
      </c>
      <c r="AQ23" s="59">
        <f>SUM($AH$3:AQ$3)-$P23</f>
        <v>102.86277777777778</v>
      </c>
      <c r="AR23" s="59">
        <f>SUM($AH$3:AR$3)-$P23</f>
        <v>113.15311111111112</v>
      </c>
      <c r="AS23" s="59">
        <f>SUM($AH$3:AS$3)-$P23</f>
        <v>123.62811111111111</v>
      </c>
      <c r="AT23" s="59">
        <f>SUM($AH$3:AT$3)-$P23</f>
        <v>135.74455555555556</v>
      </c>
      <c r="AU23" s="59"/>
      <c r="AV23" s="57"/>
      <c r="AW23" s="72" t="s">
        <v>62</v>
      </c>
      <c r="AX23" s="73"/>
      <c r="AY23" s="73"/>
      <c r="AZ23" s="57"/>
      <c r="BA23" s="63"/>
      <c r="BB23" s="100">
        <f>BB22/7</f>
        <v>6.4285714285714288</v>
      </c>
    </row>
    <row r="24" spans="1:59">
      <c r="A24" s="12" t="s">
        <v>121</v>
      </c>
      <c r="B24" s="28"/>
      <c r="C24" s="54"/>
      <c r="D24" s="54"/>
      <c r="E24" s="54"/>
      <c r="F24" s="54"/>
      <c r="G24" s="54"/>
      <c r="H24" s="54"/>
      <c r="I24" s="55"/>
      <c r="J24" s="57"/>
      <c r="K24" s="46"/>
      <c r="L24" s="58"/>
      <c r="M24" s="58">
        <f t="shared" si="5"/>
        <v>42161</v>
      </c>
      <c r="N24" s="57">
        <f>$H$25</f>
        <v>2</v>
      </c>
      <c r="O24" s="57">
        <f t="shared" si="0"/>
        <v>0</v>
      </c>
      <c r="P24" s="57">
        <f>SUM($N$5:N24)-SUM($O$5:O24)</f>
        <v>32</v>
      </c>
      <c r="Q24" s="59">
        <f t="shared" si="2"/>
        <v>-26.798888888888889</v>
      </c>
      <c r="R24" s="59">
        <f>SUM($Q$3:R$3)-$P24</f>
        <v>-22.171111111111109</v>
      </c>
      <c r="S24" s="59">
        <f>SUM($Q$3:S$3)-$P24</f>
        <v>-17.447777777777777</v>
      </c>
      <c r="T24" s="59">
        <f>SUM($Q$3:T$3)-$P24</f>
        <v>-12.533333333333331</v>
      </c>
      <c r="U24" s="59">
        <f>SUM($Q$3:U$3)-$P24</f>
        <v>-7.6188888888888862</v>
      </c>
      <c r="V24" s="59">
        <f>SUM($Q$3:V$3)-$P24</f>
        <v>-1.6294444444444416</v>
      </c>
      <c r="W24" s="59">
        <f>SUM($Q$3:W$3)-$P24</f>
        <v>2.855000000000004</v>
      </c>
      <c r="X24" s="59">
        <f>SUM($Q$3:X$3)-$P24</f>
        <v>9.2744444444444483</v>
      </c>
      <c r="Y24" s="59">
        <f>SUM($Q$3:Y$3)-$P24</f>
        <v>17.581111111111113</v>
      </c>
      <c r="Z24" s="59">
        <f>SUM($Q$3:Z$3)-$P24</f>
        <v>25.481666666666669</v>
      </c>
      <c r="AA24" s="59">
        <f>SUM($Q$3:AA$3)-$P24</f>
        <v>30.658888888888889</v>
      </c>
      <c r="AB24" s="59">
        <f>SUM($Q$3:AB$3)-$P24</f>
        <v>35.88388888888889</v>
      </c>
      <c r="AC24" s="59">
        <f>SUM($Q$3:AC$3)-$P24</f>
        <v>41.515000000000001</v>
      </c>
      <c r="AD24" s="59"/>
      <c r="AE24" s="57"/>
      <c r="AF24" s="60">
        <f t="shared" si="3"/>
        <v>42161</v>
      </c>
      <c r="AG24" s="57">
        <f t="shared" si="4"/>
        <v>32</v>
      </c>
      <c r="AH24" s="59">
        <f t="shared" si="1"/>
        <v>-21.617555555555555</v>
      </c>
      <c r="AI24" s="59">
        <f>SUM($AH$3:AI$3)-$P24</f>
        <v>-13.32311111111111</v>
      </c>
      <c r="AJ24" s="59">
        <f>SUM($AH$3:AJ$3)-$P24</f>
        <v>-4.6984444444444442</v>
      </c>
      <c r="AK24" s="59">
        <f>SUM($AH$3:AK$3)-$P24</f>
        <v>4.6080000000000041</v>
      </c>
      <c r="AL24" s="59">
        <f>SUM($AH$3:AL$3)-$P24</f>
        <v>13.914444444444449</v>
      </c>
      <c r="AM24" s="59">
        <f>SUM($AH$3:AM$3)-$P24</f>
        <v>27.585888888888888</v>
      </c>
      <c r="AN24" s="59">
        <f>SUM($AH$3:AN$3)-$P24</f>
        <v>35.398333333333341</v>
      </c>
      <c r="AO24" s="59">
        <f>SUM($AH$3:AO$3)-$P24</f>
        <v>51.067777777777792</v>
      </c>
      <c r="AP24" s="59">
        <f>SUM($AH$3:AP$3)-$P24</f>
        <v>77.209111111111127</v>
      </c>
      <c r="AQ24" s="59">
        <f>SUM($AH$3:AQ$3)-$P24</f>
        <v>100.86277777777778</v>
      </c>
      <c r="AR24" s="59">
        <f>SUM($AH$3:AR$3)-$P24</f>
        <v>111.15311111111112</v>
      </c>
      <c r="AS24" s="59">
        <f>SUM($AH$3:AS$3)-$P24</f>
        <v>121.62811111111111</v>
      </c>
      <c r="AT24" s="59">
        <f>SUM($AH$3:AT$3)-$P24</f>
        <v>133.74455555555556</v>
      </c>
      <c r="AU24" s="59"/>
      <c r="AV24" s="57"/>
      <c r="AW24" s="77" t="s">
        <v>60</v>
      </c>
      <c r="AX24" s="78"/>
      <c r="AY24" s="78"/>
      <c r="AZ24" s="57"/>
      <c r="BA24" s="63"/>
      <c r="BB24" s="84">
        <f>BB22/30.5</f>
        <v>1.4754098360655739</v>
      </c>
      <c r="BG24" s="156"/>
    </row>
    <row r="25" spans="1:59">
      <c r="A25" s="13" t="s">
        <v>61</v>
      </c>
      <c r="B25" s="29"/>
      <c r="C25" s="101">
        <f>COUNTIF(C5:C24,"x")</f>
        <v>2</v>
      </c>
      <c r="D25" s="101">
        <f t="shared" ref="D25:I25" si="8">COUNTIF(D5:D24,"x")</f>
        <v>2</v>
      </c>
      <c r="E25" s="101">
        <f t="shared" si="8"/>
        <v>2</v>
      </c>
      <c r="F25" s="101">
        <f t="shared" si="8"/>
        <v>2</v>
      </c>
      <c r="G25" s="101">
        <f t="shared" si="8"/>
        <v>2</v>
      </c>
      <c r="H25" s="101">
        <f t="shared" si="8"/>
        <v>2</v>
      </c>
      <c r="I25" s="102">
        <f t="shared" si="8"/>
        <v>0</v>
      </c>
      <c r="J25" s="57"/>
      <c r="K25" s="46"/>
      <c r="L25" s="58"/>
      <c r="M25" s="58">
        <f t="shared" si="5"/>
        <v>42162</v>
      </c>
      <c r="N25" s="106">
        <f>$I$25</f>
        <v>0</v>
      </c>
      <c r="O25" s="57">
        <f t="shared" si="0"/>
        <v>0</v>
      </c>
      <c r="P25" s="57">
        <f>SUM($N$5:N25)-SUM($O$5:O25)</f>
        <v>32</v>
      </c>
      <c r="Q25" s="59">
        <f t="shared" si="2"/>
        <v>-26.798888888888889</v>
      </c>
      <c r="R25" s="59">
        <f>SUM($Q$3:R$3)-$P25</f>
        <v>-22.171111111111109</v>
      </c>
      <c r="S25" s="59">
        <f>SUM($Q$3:S$3)-$P25</f>
        <v>-17.447777777777777</v>
      </c>
      <c r="T25" s="59">
        <f>SUM($Q$3:T$3)-$P25</f>
        <v>-12.533333333333331</v>
      </c>
      <c r="U25" s="59">
        <f>SUM($Q$3:U$3)-$P25</f>
        <v>-7.6188888888888862</v>
      </c>
      <c r="V25" s="59">
        <f>SUM($Q$3:V$3)-$P25</f>
        <v>-1.6294444444444416</v>
      </c>
      <c r="W25" s="59">
        <f>SUM($Q$3:W$3)-$P25</f>
        <v>2.855000000000004</v>
      </c>
      <c r="X25" s="59">
        <f>SUM($Q$3:X$3)-$P25</f>
        <v>9.2744444444444483</v>
      </c>
      <c r="Y25" s="59">
        <f>SUM($Q$3:Y$3)-$P25</f>
        <v>17.581111111111113</v>
      </c>
      <c r="Z25" s="59">
        <f>SUM($Q$3:Z$3)-$P25</f>
        <v>25.481666666666669</v>
      </c>
      <c r="AA25" s="59">
        <f>SUM($Q$3:AA$3)-$P25</f>
        <v>30.658888888888889</v>
      </c>
      <c r="AB25" s="59">
        <f>SUM($Q$3:AB$3)-$P25</f>
        <v>35.88388888888889</v>
      </c>
      <c r="AC25" s="59">
        <f>SUM($Q$3:AC$3)-$P25</f>
        <v>41.515000000000001</v>
      </c>
      <c r="AD25" s="59"/>
      <c r="AE25" s="57"/>
      <c r="AF25" s="60">
        <f t="shared" si="3"/>
        <v>42162</v>
      </c>
      <c r="AG25" s="57">
        <f t="shared" si="4"/>
        <v>32</v>
      </c>
      <c r="AH25" s="59">
        <f t="shared" si="1"/>
        <v>-21.617555555555555</v>
      </c>
      <c r="AI25" s="59">
        <f>SUM($AH$3:AI$3)-$P25</f>
        <v>-13.32311111111111</v>
      </c>
      <c r="AJ25" s="59">
        <f>SUM($AH$3:AJ$3)-$P25</f>
        <v>-4.6984444444444442</v>
      </c>
      <c r="AK25" s="59">
        <f>SUM($AH$3:AK$3)-$P25</f>
        <v>4.6080000000000041</v>
      </c>
      <c r="AL25" s="59">
        <f>SUM($AH$3:AL$3)-$P25</f>
        <v>13.914444444444449</v>
      </c>
      <c r="AM25" s="59">
        <f>SUM($AH$3:AM$3)-$P25</f>
        <v>27.585888888888888</v>
      </c>
      <c r="AN25" s="59">
        <f>SUM($AH$3:AN$3)-$P25</f>
        <v>35.398333333333341</v>
      </c>
      <c r="AO25" s="59">
        <f>SUM($AH$3:AO$3)-$P25</f>
        <v>51.067777777777792</v>
      </c>
      <c r="AP25" s="59">
        <f>SUM($AH$3:AP$3)-$P25</f>
        <v>77.209111111111127</v>
      </c>
      <c r="AQ25" s="59">
        <f>SUM($AH$3:AQ$3)-$P25</f>
        <v>100.86277777777778</v>
      </c>
      <c r="AR25" s="59">
        <f>SUM($AH$3:AR$3)-$P25</f>
        <v>111.15311111111112</v>
      </c>
      <c r="AS25" s="59">
        <f>SUM($AH$3:AS$3)-$P25</f>
        <v>121.62811111111111</v>
      </c>
      <c r="AT25" s="59">
        <f>SUM($AH$3:AT$3)-$P25</f>
        <v>133.74455555555556</v>
      </c>
      <c r="AU25" s="59"/>
      <c r="AV25" s="57"/>
      <c r="AW25" s="14" t="s">
        <v>57</v>
      </c>
      <c r="AX25" s="15"/>
      <c r="AY25" s="15"/>
      <c r="AZ25" s="15"/>
      <c r="BA25" s="15"/>
      <c r="BB25" s="16"/>
    </row>
    <row r="26" spans="1:59">
      <c r="A26" s="37" t="s">
        <v>68</v>
      </c>
      <c r="B26" s="38"/>
      <c r="C26" s="90"/>
      <c r="D26" s="103">
        <f>SUM(C25:I25)</f>
        <v>12</v>
      </c>
      <c r="E26" s="91" t="str">
        <f>IF(D26&lt;5,"Minimum 5 hours per week please!","")</f>
        <v/>
      </c>
      <c r="F26" s="92"/>
      <c r="G26" s="92"/>
      <c r="H26" s="92"/>
      <c r="I26" s="93"/>
      <c r="J26" s="57"/>
      <c r="K26" s="47"/>
      <c r="L26" s="58"/>
      <c r="M26" s="58">
        <f t="shared" si="5"/>
        <v>42163</v>
      </c>
      <c r="N26" s="57">
        <f>$C$25</f>
        <v>2</v>
      </c>
      <c r="O26" s="57">
        <f t="shared" si="0"/>
        <v>0</v>
      </c>
      <c r="P26" s="57">
        <f>SUM($N$5:N26)-SUM($O$5:O26)</f>
        <v>34</v>
      </c>
      <c r="Q26" s="59">
        <f t="shared" si="2"/>
        <v>-28.798888888888889</v>
      </c>
      <c r="R26" s="59">
        <f>SUM($Q$3:R$3)-$P26</f>
        <v>-24.171111111111109</v>
      </c>
      <c r="S26" s="59">
        <f>SUM($Q$3:S$3)-$P26</f>
        <v>-19.447777777777777</v>
      </c>
      <c r="T26" s="59">
        <f>SUM($Q$3:T$3)-$P26</f>
        <v>-14.533333333333331</v>
      </c>
      <c r="U26" s="59">
        <f>SUM($Q$3:U$3)-$P26</f>
        <v>-9.6188888888888862</v>
      </c>
      <c r="V26" s="59">
        <f>SUM($Q$3:V$3)-$P26</f>
        <v>-3.6294444444444416</v>
      </c>
      <c r="W26" s="59">
        <f>SUM($Q$3:W$3)-$P26</f>
        <v>0.85500000000000398</v>
      </c>
      <c r="X26" s="59">
        <f>SUM($Q$3:X$3)-$P26</f>
        <v>7.2744444444444483</v>
      </c>
      <c r="Y26" s="59">
        <f>SUM($Q$3:Y$3)-$P26</f>
        <v>15.581111111111113</v>
      </c>
      <c r="Z26" s="59">
        <f>SUM($Q$3:Z$3)-$P26</f>
        <v>23.481666666666669</v>
      </c>
      <c r="AA26" s="59">
        <f>SUM($Q$3:AA$3)-$P26</f>
        <v>28.658888888888889</v>
      </c>
      <c r="AB26" s="59">
        <f>SUM($Q$3:AB$3)-$P26</f>
        <v>33.88388888888889</v>
      </c>
      <c r="AC26" s="59">
        <f>SUM($Q$3:AC$3)-$P26</f>
        <v>39.515000000000001</v>
      </c>
      <c r="AD26" s="59"/>
      <c r="AE26" s="57"/>
      <c r="AF26" s="60">
        <f t="shared" si="3"/>
        <v>42163</v>
      </c>
      <c r="AG26" s="57">
        <f t="shared" si="4"/>
        <v>34</v>
      </c>
      <c r="AH26" s="59">
        <f t="shared" si="1"/>
        <v>-23.617555555555555</v>
      </c>
      <c r="AI26" s="59">
        <f>SUM($AH$3:AI$3)-$P26</f>
        <v>-15.32311111111111</v>
      </c>
      <c r="AJ26" s="59">
        <f>SUM($AH$3:AJ$3)-$P26</f>
        <v>-6.6984444444444442</v>
      </c>
      <c r="AK26" s="59">
        <f>SUM($AH$3:AK$3)-$P26</f>
        <v>2.6080000000000041</v>
      </c>
      <c r="AL26" s="59">
        <f>SUM($AH$3:AL$3)-$P26</f>
        <v>11.914444444444449</v>
      </c>
      <c r="AM26" s="59">
        <f>SUM($AH$3:AM$3)-$P26</f>
        <v>25.585888888888888</v>
      </c>
      <c r="AN26" s="59">
        <f>SUM($AH$3:AN$3)-$P26</f>
        <v>33.398333333333341</v>
      </c>
      <c r="AO26" s="59">
        <f>SUM($AH$3:AO$3)-$P26</f>
        <v>49.067777777777792</v>
      </c>
      <c r="AP26" s="59">
        <f>SUM($AH$3:AP$3)-$P26</f>
        <v>75.209111111111127</v>
      </c>
      <c r="AQ26" s="59">
        <f>SUM($AH$3:AQ$3)-$P26</f>
        <v>98.862777777777779</v>
      </c>
      <c r="AR26" s="59">
        <f>SUM($AH$3:AR$3)-$P26</f>
        <v>109.15311111111112</v>
      </c>
      <c r="AS26" s="59">
        <f>SUM($AH$3:AS$3)-$P26</f>
        <v>119.62811111111111</v>
      </c>
      <c r="AT26" s="59">
        <f>SUM($AH$3:AT$3)-$P26</f>
        <v>131.74455555555556</v>
      </c>
      <c r="AU26" s="59"/>
      <c r="AV26" s="57"/>
      <c r="AW26" s="80" t="s">
        <v>55</v>
      </c>
      <c r="AX26" s="114" t="s">
        <v>54</v>
      </c>
      <c r="AY26" s="115"/>
      <c r="AZ26" s="114" t="s">
        <v>53</v>
      </c>
      <c r="BA26" s="115"/>
      <c r="BB26" s="116" t="s">
        <v>71</v>
      </c>
    </row>
    <row r="27" spans="1:59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8"/>
      <c r="L27" s="58"/>
      <c r="M27" s="58">
        <f t="shared" si="5"/>
        <v>42164</v>
      </c>
      <c r="N27" s="57">
        <f>$D$25</f>
        <v>2</v>
      </c>
      <c r="O27" s="57">
        <f t="shared" si="0"/>
        <v>0</v>
      </c>
      <c r="P27" s="57">
        <f>SUM($N$5:N27)-SUM($O$5:O27)</f>
        <v>36</v>
      </c>
      <c r="Q27" s="59">
        <f t="shared" si="2"/>
        <v>-30.798888888888889</v>
      </c>
      <c r="R27" s="59">
        <f>SUM($Q$3:R$3)-$P27</f>
        <v>-26.171111111111109</v>
      </c>
      <c r="S27" s="59">
        <f>SUM($Q$3:S$3)-$P27</f>
        <v>-21.447777777777777</v>
      </c>
      <c r="T27" s="59">
        <f>SUM($Q$3:T$3)-$P27</f>
        <v>-16.533333333333331</v>
      </c>
      <c r="U27" s="59">
        <f>SUM($Q$3:U$3)-$P27</f>
        <v>-11.618888888888886</v>
      </c>
      <c r="V27" s="59">
        <f>SUM($Q$3:V$3)-$P27</f>
        <v>-5.6294444444444416</v>
      </c>
      <c r="W27" s="59">
        <f>SUM($Q$3:W$3)-$P27</f>
        <v>-1.144999999999996</v>
      </c>
      <c r="X27" s="59">
        <f>SUM($Q$3:X$3)-$P27</f>
        <v>5.2744444444444483</v>
      </c>
      <c r="Y27" s="59">
        <f>SUM($Q$3:Y$3)-$P27</f>
        <v>13.581111111111113</v>
      </c>
      <c r="Z27" s="59">
        <f>SUM($Q$3:Z$3)-$P27</f>
        <v>21.481666666666669</v>
      </c>
      <c r="AA27" s="59">
        <f>SUM($Q$3:AA$3)-$P27</f>
        <v>26.658888888888889</v>
      </c>
      <c r="AB27" s="59">
        <f>SUM($Q$3:AB$3)-$P27</f>
        <v>31.88388888888889</v>
      </c>
      <c r="AC27" s="59">
        <f>SUM($Q$3:AC$3)-$P27</f>
        <v>37.515000000000001</v>
      </c>
      <c r="AD27" s="59"/>
      <c r="AE27" s="57"/>
      <c r="AF27" s="60">
        <f t="shared" si="3"/>
        <v>42164</v>
      </c>
      <c r="AG27" s="57">
        <f t="shared" si="4"/>
        <v>36</v>
      </c>
      <c r="AH27" s="59">
        <f t="shared" si="1"/>
        <v>-25.617555555555555</v>
      </c>
      <c r="AI27" s="59">
        <f>SUM($AH$3:AI$3)-$P27</f>
        <v>-17.32311111111111</v>
      </c>
      <c r="AJ27" s="59">
        <f>SUM($AH$3:AJ$3)-$P27</f>
        <v>-8.6984444444444442</v>
      </c>
      <c r="AK27" s="59">
        <f>SUM($AH$3:AK$3)-$P27</f>
        <v>0.60800000000000409</v>
      </c>
      <c r="AL27" s="59">
        <f>SUM($AH$3:AL$3)-$P27</f>
        <v>9.9144444444444488</v>
      </c>
      <c r="AM27" s="59">
        <f>SUM($AH$3:AM$3)-$P27</f>
        <v>23.585888888888888</v>
      </c>
      <c r="AN27" s="59">
        <f>SUM($AH$3:AN$3)-$P27</f>
        <v>31.398333333333341</v>
      </c>
      <c r="AO27" s="59">
        <f>SUM($AH$3:AO$3)-$P27</f>
        <v>47.067777777777792</v>
      </c>
      <c r="AP27" s="59">
        <f>SUM($AH$3:AP$3)-$P27</f>
        <v>73.209111111111127</v>
      </c>
      <c r="AQ27" s="59">
        <f>SUM($AH$3:AQ$3)-$P27</f>
        <v>96.862777777777779</v>
      </c>
      <c r="AR27" s="59">
        <f>SUM($AH$3:AR$3)-$P27</f>
        <v>107.15311111111112</v>
      </c>
      <c r="AS27" s="59">
        <f>SUM($AH$3:AS$3)-$P27</f>
        <v>117.62811111111111</v>
      </c>
      <c r="AT27" s="59">
        <f>SUM($AH$3:AT$3)-$P27</f>
        <v>129.74455555555556</v>
      </c>
      <c r="AU27" s="59"/>
      <c r="AV27" s="57"/>
      <c r="AW27" s="61" t="s">
        <v>7</v>
      </c>
      <c r="AX27" s="85">
        <f>AX6</f>
        <v>42142</v>
      </c>
      <c r="AY27" s="62" t="s">
        <v>0</v>
      </c>
      <c r="AZ27" s="62">
        <f>AX27+AH195</f>
        <v>42147</v>
      </c>
      <c r="BA27" s="63"/>
      <c r="BB27" s="64">
        <f>AZ27-AX27</f>
        <v>5</v>
      </c>
    </row>
    <row r="28" spans="1:59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8"/>
      <c r="L28" s="58"/>
      <c r="M28" s="58">
        <f t="shared" si="5"/>
        <v>42165</v>
      </c>
      <c r="N28" s="57">
        <f>$E$25</f>
        <v>2</v>
      </c>
      <c r="O28" s="57">
        <f t="shared" si="0"/>
        <v>0</v>
      </c>
      <c r="P28" s="57">
        <f>SUM($N$5:N28)-SUM($O$5:O28)</f>
        <v>38</v>
      </c>
      <c r="Q28" s="59">
        <f t="shared" si="2"/>
        <v>-32.798888888888889</v>
      </c>
      <c r="R28" s="59">
        <f>SUM($Q$3:R$3)-$P28</f>
        <v>-28.171111111111109</v>
      </c>
      <c r="S28" s="59">
        <f>SUM($Q$3:S$3)-$P28</f>
        <v>-23.447777777777777</v>
      </c>
      <c r="T28" s="59">
        <f>SUM($Q$3:T$3)-$P28</f>
        <v>-18.533333333333331</v>
      </c>
      <c r="U28" s="59">
        <f>SUM($Q$3:U$3)-$P28</f>
        <v>-13.618888888888886</v>
      </c>
      <c r="V28" s="59">
        <f>SUM($Q$3:V$3)-$P28</f>
        <v>-7.6294444444444416</v>
      </c>
      <c r="W28" s="59">
        <f>SUM($Q$3:W$3)-$P28</f>
        <v>-3.144999999999996</v>
      </c>
      <c r="X28" s="59">
        <f>SUM($Q$3:X$3)-$P28</f>
        <v>3.2744444444444483</v>
      </c>
      <c r="Y28" s="59">
        <f>SUM($Q$3:Y$3)-$P28</f>
        <v>11.581111111111113</v>
      </c>
      <c r="Z28" s="59">
        <f>SUM($Q$3:Z$3)-$P28</f>
        <v>19.481666666666669</v>
      </c>
      <c r="AA28" s="59">
        <f>SUM($Q$3:AA$3)-$P28</f>
        <v>24.658888888888889</v>
      </c>
      <c r="AB28" s="59">
        <f>SUM($Q$3:AB$3)-$P28</f>
        <v>29.88388888888889</v>
      </c>
      <c r="AC28" s="59">
        <f>SUM($Q$3:AC$3)-$P28</f>
        <v>35.515000000000001</v>
      </c>
      <c r="AD28" s="59"/>
      <c r="AE28" s="57"/>
      <c r="AF28" s="60">
        <f t="shared" si="3"/>
        <v>42165</v>
      </c>
      <c r="AG28" s="57">
        <f t="shared" si="4"/>
        <v>38</v>
      </c>
      <c r="AH28" s="59">
        <f t="shared" si="1"/>
        <v>-27.617555555555555</v>
      </c>
      <c r="AI28" s="59">
        <f>SUM($AH$3:AI$3)-$P28</f>
        <v>-19.32311111111111</v>
      </c>
      <c r="AJ28" s="59">
        <f>SUM($AH$3:AJ$3)-$P28</f>
        <v>-10.698444444444444</v>
      </c>
      <c r="AK28" s="59">
        <f>SUM($AH$3:AK$3)-$P28</f>
        <v>-1.3919999999999959</v>
      </c>
      <c r="AL28" s="59">
        <f>SUM($AH$3:AL$3)-$P28</f>
        <v>7.9144444444444488</v>
      </c>
      <c r="AM28" s="59">
        <f>SUM($AH$3:AM$3)-$P28</f>
        <v>21.585888888888888</v>
      </c>
      <c r="AN28" s="59">
        <f>SUM($AH$3:AN$3)-$P28</f>
        <v>29.398333333333341</v>
      </c>
      <c r="AO28" s="59">
        <f>SUM($AH$3:AO$3)-$P28</f>
        <v>45.067777777777792</v>
      </c>
      <c r="AP28" s="59">
        <f>SUM($AH$3:AP$3)-$P28</f>
        <v>71.209111111111127</v>
      </c>
      <c r="AQ28" s="59">
        <f>SUM($AH$3:AQ$3)-$P28</f>
        <v>94.862777777777779</v>
      </c>
      <c r="AR28" s="59">
        <f>SUM($AH$3:AR$3)-$P28</f>
        <v>105.15311111111112</v>
      </c>
      <c r="AS28" s="59">
        <f>SUM($AH$3:AS$3)-$P28</f>
        <v>115.62811111111111</v>
      </c>
      <c r="AT28" s="59">
        <f>SUM($AH$3:AT$3)-$P28</f>
        <v>127.74455555555556</v>
      </c>
      <c r="AU28" s="59"/>
      <c r="AV28" s="57"/>
      <c r="AW28" s="61" t="s">
        <v>8</v>
      </c>
      <c r="AX28" s="62">
        <f>AZ27</f>
        <v>42147</v>
      </c>
      <c r="AY28" s="62"/>
      <c r="AZ28" s="62">
        <f>AX28+(AI195-AH195)</f>
        <v>42152</v>
      </c>
      <c r="BA28" s="63"/>
      <c r="BB28" s="64">
        <f t="shared" ref="BB28:BB36" si="9">AZ28-AX28</f>
        <v>5</v>
      </c>
    </row>
    <row r="29" spans="1:59">
      <c r="A29" s="65" t="s">
        <v>63</v>
      </c>
      <c r="B29" s="57"/>
      <c r="C29" s="57"/>
      <c r="D29" s="57"/>
      <c r="E29" s="57"/>
      <c r="F29" s="57"/>
      <c r="G29" s="57"/>
      <c r="H29" s="57"/>
      <c r="I29" s="57"/>
      <c r="J29" s="57"/>
      <c r="K29" s="138" t="s">
        <v>107</v>
      </c>
      <c r="L29" s="58"/>
      <c r="M29" s="58">
        <f t="shared" si="5"/>
        <v>42166</v>
      </c>
      <c r="N29" s="57">
        <f>$F$25</f>
        <v>2</v>
      </c>
      <c r="O29" s="57">
        <f t="shared" si="0"/>
        <v>0</v>
      </c>
      <c r="P29" s="57">
        <f>SUM($N$5:N29)-SUM($O$5:O29)</f>
        <v>40</v>
      </c>
      <c r="Q29" s="59">
        <f t="shared" si="2"/>
        <v>-34.798888888888889</v>
      </c>
      <c r="R29" s="59">
        <f>SUM($Q$3:R$3)-$P29</f>
        <v>-30.171111111111109</v>
      </c>
      <c r="S29" s="59">
        <f>SUM($Q$3:S$3)-$P29</f>
        <v>-25.447777777777777</v>
      </c>
      <c r="T29" s="59">
        <f>SUM($Q$3:T$3)-$P29</f>
        <v>-20.533333333333331</v>
      </c>
      <c r="U29" s="59">
        <f>SUM($Q$3:U$3)-$P29</f>
        <v>-15.618888888888886</v>
      </c>
      <c r="V29" s="59">
        <f>SUM($Q$3:V$3)-$P29</f>
        <v>-9.6294444444444416</v>
      </c>
      <c r="W29" s="59">
        <f>SUM($Q$3:W$3)-$P29</f>
        <v>-5.144999999999996</v>
      </c>
      <c r="X29" s="59">
        <f>SUM($Q$3:X$3)-$P29</f>
        <v>1.2744444444444483</v>
      </c>
      <c r="Y29" s="59">
        <f>SUM($Q$3:Y$3)-$P29</f>
        <v>9.5811111111111131</v>
      </c>
      <c r="Z29" s="59">
        <f>SUM($Q$3:Z$3)-$P29</f>
        <v>17.481666666666669</v>
      </c>
      <c r="AA29" s="59">
        <f>SUM($Q$3:AA$3)-$P29</f>
        <v>22.658888888888889</v>
      </c>
      <c r="AB29" s="59">
        <f>SUM($Q$3:AB$3)-$P29</f>
        <v>27.88388888888889</v>
      </c>
      <c r="AC29" s="59">
        <f>SUM($Q$3:AC$3)-$P29</f>
        <v>33.515000000000001</v>
      </c>
      <c r="AD29" s="59"/>
      <c r="AE29" s="57"/>
      <c r="AF29" s="60">
        <f t="shared" si="3"/>
        <v>42166</v>
      </c>
      <c r="AG29" s="57">
        <f t="shared" si="4"/>
        <v>40</v>
      </c>
      <c r="AH29" s="59">
        <f t="shared" si="1"/>
        <v>-29.617555555555555</v>
      </c>
      <c r="AI29" s="59">
        <f>SUM($AH$3:AI$3)-$P29</f>
        <v>-21.32311111111111</v>
      </c>
      <c r="AJ29" s="59">
        <f>SUM($AH$3:AJ$3)-$P29</f>
        <v>-12.698444444444444</v>
      </c>
      <c r="AK29" s="59">
        <f>SUM($AH$3:AK$3)-$P29</f>
        <v>-3.3919999999999959</v>
      </c>
      <c r="AL29" s="59">
        <f>SUM($AH$3:AL$3)-$P29</f>
        <v>5.9144444444444488</v>
      </c>
      <c r="AM29" s="59">
        <f>SUM($AH$3:AM$3)-$P29</f>
        <v>19.585888888888888</v>
      </c>
      <c r="AN29" s="59">
        <f>SUM($AH$3:AN$3)-$P29</f>
        <v>27.398333333333341</v>
      </c>
      <c r="AO29" s="59">
        <f>SUM($AH$3:AO$3)-$P29</f>
        <v>43.067777777777792</v>
      </c>
      <c r="AP29" s="59">
        <f>SUM($AH$3:AP$3)-$P29</f>
        <v>69.209111111111127</v>
      </c>
      <c r="AQ29" s="59">
        <f>SUM($AH$3:AQ$3)-$P29</f>
        <v>92.862777777777779</v>
      </c>
      <c r="AR29" s="59">
        <f>SUM($AH$3:AR$3)-$P29</f>
        <v>103.15311111111112</v>
      </c>
      <c r="AS29" s="59">
        <f>SUM($AH$3:AS$3)-$P29</f>
        <v>113.62811111111111</v>
      </c>
      <c r="AT29" s="59">
        <f>SUM($AH$3:AT$3)-$P29</f>
        <v>125.74455555555556</v>
      </c>
      <c r="AU29" s="59"/>
      <c r="AV29" s="57"/>
      <c r="AW29" s="61" t="s">
        <v>9</v>
      </c>
      <c r="AX29" s="62">
        <f>AZ28</f>
        <v>42152</v>
      </c>
      <c r="AY29" s="62"/>
      <c r="AZ29" s="62">
        <f>AX29+(AJ195-AI195)</f>
        <v>42159</v>
      </c>
      <c r="BA29" s="63"/>
      <c r="BB29" s="64">
        <f t="shared" si="9"/>
        <v>7</v>
      </c>
    </row>
    <row r="30" spans="1:59">
      <c r="A30" s="120">
        <v>1</v>
      </c>
      <c r="B30" s="121" t="s">
        <v>92</v>
      </c>
      <c r="C30" s="121"/>
      <c r="D30" s="121"/>
      <c r="E30" s="121"/>
      <c r="F30" s="121"/>
      <c r="G30" s="121"/>
      <c r="H30" s="121"/>
      <c r="I30" s="121"/>
      <c r="J30" s="121"/>
      <c r="K30" s="122"/>
      <c r="L30" s="58"/>
      <c r="M30" s="58">
        <f t="shared" si="5"/>
        <v>42167</v>
      </c>
      <c r="N30" s="57">
        <f>$G$25</f>
        <v>2</v>
      </c>
      <c r="O30" s="57">
        <f t="shared" si="0"/>
        <v>0</v>
      </c>
      <c r="P30" s="57">
        <f>SUM($N$5:N30)-SUM($O$5:O30)</f>
        <v>42</v>
      </c>
      <c r="Q30" s="59">
        <f t="shared" si="2"/>
        <v>-36.798888888888889</v>
      </c>
      <c r="R30" s="59">
        <f>SUM($Q$3:R$3)-$P30</f>
        <v>-32.171111111111109</v>
      </c>
      <c r="S30" s="59">
        <f>SUM($Q$3:S$3)-$P30</f>
        <v>-27.447777777777777</v>
      </c>
      <c r="T30" s="59">
        <f>SUM($Q$3:T$3)-$P30</f>
        <v>-22.533333333333331</v>
      </c>
      <c r="U30" s="59">
        <f>SUM($Q$3:U$3)-$P30</f>
        <v>-17.618888888888886</v>
      </c>
      <c r="V30" s="59">
        <f>SUM($Q$3:V$3)-$P30</f>
        <v>-11.629444444444442</v>
      </c>
      <c r="W30" s="59">
        <f>SUM($Q$3:W$3)-$P30</f>
        <v>-7.144999999999996</v>
      </c>
      <c r="X30" s="59">
        <f>SUM($Q$3:X$3)-$P30</f>
        <v>-0.72555555555555173</v>
      </c>
      <c r="Y30" s="59">
        <f>SUM($Q$3:Y$3)-$P30</f>
        <v>7.5811111111111131</v>
      </c>
      <c r="Z30" s="59">
        <f>SUM($Q$3:Z$3)-$P30</f>
        <v>15.481666666666669</v>
      </c>
      <c r="AA30" s="59">
        <f>SUM($Q$3:AA$3)-$P30</f>
        <v>20.658888888888889</v>
      </c>
      <c r="AB30" s="59">
        <f>SUM($Q$3:AB$3)-$P30</f>
        <v>25.88388888888889</v>
      </c>
      <c r="AC30" s="59">
        <f>SUM($Q$3:AC$3)-$P30</f>
        <v>31.515000000000001</v>
      </c>
      <c r="AD30" s="59"/>
      <c r="AE30" s="57"/>
      <c r="AF30" s="60">
        <f t="shared" si="3"/>
        <v>42167</v>
      </c>
      <c r="AG30" s="57">
        <f t="shared" si="4"/>
        <v>42</v>
      </c>
      <c r="AH30" s="59">
        <f t="shared" si="1"/>
        <v>-31.617555555555555</v>
      </c>
      <c r="AI30" s="59">
        <f>SUM($AH$3:AI$3)-$P30</f>
        <v>-23.32311111111111</v>
      </c>
      <c r="AJ30" s="59">
        <f>SUM($AH$3:AJ$3)-$P30</f>
        <v>-14.698444444444444</v>
      </c>
      <c r="AK30" s="59">
        <f>SUM($AH$3:AK$3)-$P30</f>
        <v>-5.3919999999999959</v>
      </c>
      <c r="AL30" s="59">
        <f>SUM($AH$3:AL$3)-$P30</f>
        <v>3.9144444444444488</v>
      </c>
      <c r="AM30" s="59">
        <f>SUM($AH$3:AM$3)-$P30</f>
        <v>17.585888888888888</v>
      </c>
      <c r="AN30" s="59">
        <f>SUM($AH$3:AN$3)-$P30</f>
        <v>25.398333333333341</v>
      </c>
      <c r="AO30" s="59">
        <f>SUM($AH$3:AO$3)-$P30</f>
        <v>41.067777777777792</v>
      </c>
      <c r="AP30" s="59">
        <f>SUM($AH$3:AP$3)-$P30</f>
        <v>67.209111111111127</v>
      </c>
      <c r="AQ30" s="59">
        <f>SUM($AH$3:AQ$3)-$P30</f>
        <v>90.862777777777779</v>
      </c>
      <c r="AR30" s="59">
        <f>SUM($AH$3:AR$3)-$P30</f>
        <v>101.15311111111112</v>
      </c>
      <c r="AS30" s="59">
        <f>SUM($AH$3:AS$3)-$P30</f>
        <v>111.62811111111111</v>
      </c>
      <c r="AT30" s="59">
        <f>SUM($AH$3:AT$3)-$P30</f>
        <v>123.74455555555556</v>
      </c>
      <c r="AU30" s="59"/>
      <c r="AV30" s="57"/>
      <c r="AW30" s="61" t="s">
        <v>10</v>
      </c>
      <c r="AX30" s="62">
        <f>AZ29</f>
        <v>42159</v>
      </c>
      <c r="AY30" s="62"/>
      <c r="AZ30" s="62">
        <f>AX30+(AK195-AJ195)</f>
        <v>42165</v>
      </c>
      <c r="BA30" s="63"/>
      <c r="BB30" s="64">
        <f t="shared" si="9"/>
        <v>6</v>
      </c>
    </row>
    <row r="31" spans="1:59">
      <c r="A31" s="120">
        <v>2</v>
      </c>
      <c r="B31" s="121" t="s">
        <v>93</v>
      </c>
      <c r="C31" s="121"/>
      <c r="D31" s="121"/>
      <c r="E31" s="121"/>
      <c r="F31" s="121"/>
      <c r="G31" s="121"/>
      <c r="H31" s="121"/>
      <c r="I31" s="121"/>
      <c r="J31" s="121"/>
      <c r="K31" s="122"/>
      <c r="L31" s="58"/>
      <c r="M31" s="58">
        <f t="shared" si="5"/>
        <v>42168</v>
      </c>
      <c r="N31" s="57">
        <f>$H$25</f>
        <v>2</v>
      </c>
      <c r="O31" s="57">
        <f t="shared" si="0"/>
        <v>0</v>
      </c>
      <c r="P31" s="57">
        <f>SUM($N$5:N31)-SUM($O$5:O31)</f>
        <v>44</v>
      </c>
      <c r="Q31" s="59">
        <f t="shared" si="2"/>
        <v>-38.798888888888889</v>
      </c>
      <c r="R31" s="59">
        <f>SUM($Q$3:R$3)-$P31</f>
        <v>-34.171111111111109</v>
      </c>
      <c r="S31" s="59">
        <f>SUM($Q$3:S$3)-$P31</f>
        <v>-29.447777777777777</v>
      </c>
      <c r="T31" s="59">
        <f>SUM($Q$3:T$3)-$P31</f>
        <v>-24.533333333333331</v>
      </c>
      <c r="U31" s="59">
        <f>SUM($Q$3:U$3)-$P31</f>
        <v>-19.618888888888886</v>
      </c>
      <c r="V31" s="59">
        <f>SUM($Q$3:V$3)-$P31</f>
        <v>-13.629444444444442</v>
      </c>
      <c r="W31" s="59">
        <f>SUM($Q$3:W$3)-$P31</f>
        <v>-9.144999999999996</v>
      </c>
      <c r="X31" s="59">
        <f>SUM($Q$3:X$3)-$P31</f>
        <v>-2.7255555555555517</v>
      </c>
      <c r="Y31" s="59">
        <f>SUM($Q$3:Y$3)-$P31</f>
        <v>5.5811111111111131</v>
      </c>
      <c r="Z31" s="59">
        <f>SUM($Q$3:Z$3)-$P31</f>
        <v>13.481666666666669</v>
      </c>
      <c r="AA31" s="59">
        <f>SUM($Q$3:AA$3)-$P31</f>
        <v>18.658888888888889</v>
      </c>
      <c r="AB31" s="59">
        <f>SUM($Q$3:AB$3)-$P31</f>
        <v>23.88388888888889</v>
      </c>
      <c r="AC31" s="59">
        <f>SUM($Q$3:AC$3)-$P31</f>
        <v>29.515000000000001</v>
      </c>
      <c r="AD31" s="59"/>
      <c r="AE31" s="57"/>
      <c r="AF31" s="60">
        <f t="shared" si="3"/>
        <v>42168</v>
      </c>
      <c r="AG31" s="57">
        <f t="shared" si="4"/>
        <v>44</v>
      </c>
      <c r="AH31" s="59">
        <f t="shared" si="1"/>
        <v>-33.617555555555555</v>
      </c>
      <c r="AI31" s="59">
        <f>SUM($AH$3:AI$3)-$P31</f>
        <v>-25.32311111111111</v>
      </c>
      <c r="AJ31" s="59">
        <f>SUM($AH$3:AJ$3)-$P31</f>
        <v>-16.698444444444444</v>
      </c>
      <c r="AK31" s="59">
        <f>SUM($AH$3:AK$3)-$P31</f>
        <v>-7.3919999999999959</v>
      </c>
      <c r="AL31" s="59">
        <f>SUM($AH$3:AL$3)-$P31</f>
        <v>1.9144444444444488</v>
      </c>
      <c r="AM31" s="59">
        <f>SUM($AH$3:AM$3)-$P31</f>
        <v>15.585888888888888</v>
      </c>
      <c r="AN31" s="59">
        <f>SUM($AH$3:AN$3)-$P31</f>
        <v>23.398333333333341</v>
      </c>
      <c r="AO31" s="59">
        <f>SUM($AH$3:AO$3)-$P31</f>
        <v>39.067777777777792</v>
      </c>
      <c r="AP31" s="59">
        <f>SUM($AH$3:AP$3)-$P31</f>
        <v>65.209111111111127</v>
      </c>
      <c r="AQ31" s="59">
        <f>SUM($AH$3:AQ$3)-$P31</f>
        <v>88.862777777777779</v>
      </c>
      <c r="AR31" s="59">
        <f>SUM($AH$3:AR$3)-$P31</f>
        <v>99.153111111111116</v>
      </c>
      <c r="AS31" s="59">
        <f>SUM($AH$3:AS$3)-$P31</f>
        <v>109.62811111111111</v>
      </c>
      <c r="AT31" s="59">
        <f>SUM($AH$3:AT$3)-$P31</f>
        <v>121.74455555555556</v>
      </c>
      <c r="AU31" s="59"/>
      <c r="AV31" s="57"/>
      <c r="AW31" s="61" t="s">
        <v>11</v>
      </c>
      <c r="AX31" s="62">
        <f t="shared" ref="AX31:AX36" si="10">AZ30</f>
        <v>42165</v>
      </c>
      <c r="AY31" s="62"/>
      <c r="AZ31" s="62">
        <f>AX31+(AL195-AK195)</f>
        <v>42170</v>
      </c>
      <c r="BA31" s="63"/>
      <c r="BB31" s="64">
        <f t="shared" si="9"/>
        <v>5</v>
      </c>
    </row>
    <row r="32" spans="1:59">
      <c r="A32" s="120">
        <v>3</v>
      </c>
      <c r="B32" s="121" t="s">
        <v>94</v>
      </c>
      <c r="C32" s="121"/>
      <c r="D32" s="121"/>
      <c r="E32" s="121"/>
      <c r="F32" s="121"/>
      <c r="G32" s="121"/>
      <c r="H32" s="121"/>
      <c r="I32" s="121"/>
      <c r="J32" s="121"/>
      <c r="K32" s="123">
        <v>0.15</v>
      </c>
      <c r="L32" s="58"/>
      <c r="M32" s="58">
        <f t="shared" si="5"/>
        <v>42169</v>
      </c>
      <c r="N32" s="106">
        <f>$I$25</f>
        <v>0</v>
      </c>
      <c r="O32" s="57">
        <f t="shared" si="0"/>
        <v>0</v>
      </c>
      <c r="P32" s="57">
        <f>SUM($N$5:N32)-SUM($O$5:O32)</f>
        <v>44</v>
      </c>
      <c r="Q32" s="59">
        <f t="shared" si="2"/>
        <v>-38.798888888888889</v>
      </c>
      <c r="R32" s="59">
        <f>SUM($Q$3:R$3)-$P32</f>
        <v>-34.171111111111109</v>
      </c>
      <c r="S32" s="59">
        <f>SUM($Q$3:S$3)-$P32</f>
        <v>-29.447777777777777</v>
      </c>
      <c r="T32" s="59">
        <f>SUM($Q$3:T$3)-$P32</f>
        <v>-24.533333333333331</v>
      </c>
      <c r="U32" s="59">
        <f>SUM($Q$3:U$3)-$P32</f>
        <v>-19.618888888888886</v>
      </c>
      <c r="V32" s="59">
        <f>SUM($Q$3:V$3)-$P32</f>
        <v>-13.629444444444442</v>
      </c>
      <c r="W32" s="59">
        <f>SUM($Q$3:W$3)-$P32</f>
        <v>-9.144999999999996</v>
      </c>
      <c r="X32" s="59">
        <f>SUM($Q$3:X$3)-$P32</f>
        <v>-2.7255555555555517</v>
      </c>
      <c r="Y32" s="59">
        <f>SUM($Q$3:Y$3)-$P32</f>
        <v>5.5811111111111131</v>
      </c>
      <c r="Z32" s="59">
        <f>SUM($Q$3:Z$3)-$P32</f>
        <v>13.481666666666669</v>
      </c>
      <c r="AA32" s="59">
        <f>SUM($Q$3:AA$3)-$P32</f>
        <v>18.658888888888889</v>
      </c>
      <c r="AB32" s="59">
        <f>SUM($Q$3:AB$3)-$P32</f>
        <v>23.88388888888889</v>
      </c>
      <c r="AC32" s="59">
        <f>SUM($Q$3:AC$3)-$P32</f>
        <v>29.515000000000001</v>
      </c>
      <c r="AD32" s="59"/>
      <c r="AE32" s="57"/>
      <c r="AF32" s="60">
        <f t="shared" si="3"/>
        <v>42169</v>
      </c>
      <c r="AG32" s="57">
        <f t="shared" si="4"/>
        <v>44</v>
      </c>
      <c r="AH32" s="59">
        <f t="shared" si="1"/>
        <v>-33.617555555555555</v>
      </c>
      <c r="AI32" s="59">
        <f>SUM($AH$3:AI$3)-$P32</f>
        <v>-25.32311111111111</v>
      </c>
      <c r="AJ32" s="59">
        <f>SUM($AH$3:AJ$3)-$P32</f>
        <v>-16.698444444444444</v>
      </c>
      <c r="AK32" s="59">
        <f>SUM($AH$3:AK$3)-$P32</f>
        <v>-7.3919999999999959</v>
      </c>
      <c r="AL32" s="59">
        <f>SUM($AH$3:AL$3)-$P32</f>
        <v>1.9144444444444488</v>
      </c>
      <c r="AM32" s="59">
        <f>SUM($AH$3:AM$3)-$P32</f>
        <v>15.585888888888888</v>
      </c>
      <c r="AN32" s="59">
        <f>SUM($AH$3:AN$3)-$P32</f>
        <v>23.398333333333341</v>
      </c>
      <c r="AO32" s="59">
        <f>SUM($AH$3:AO$3)-$P32</f>
        <v>39.067777777777792</v>
      </c>
      <c r="AP32" s="59">
        <f>SUM($AH$3:AP$3)-$P32</f>
        <v>65.209111111111127</v>
      </c>
      <c r="AQ32" s="59">
        <f>SUM($AH$3:AQ$3)-$P32</f>
        <v>88.862777777777779</v>
      </c>
      <c r="AR32" s="59">
        <f>SUM($AH$3:AR$3)-$P32</f>
        <v>99.153111111111116</v>
      </c>
      <c r="AS32" s="59">
        <f>SUM($AH$3:AS$3)-$P32</f>
        <v>109.62811111111111</v>
      </c>
      <c r="AT32" s="59">
        <f>SUM($AH$3:AT$3)-$P32</f>
        <v>121.74455555555556</v>
      </c>
      <c r="AU32" s="59"/>
      <c r="AV32" s="57"/>
      <c r="AW32" s="61" t="s">
        <v>12</v>
      </c>
      <c r="AX32" s="62">
        <f t="shared" si="10"/>
        <v>42170</v>
      </c>
      <c r="AY32" s="62"/>
      <c r="AZ32" s="62">
        <f>AX32+(AM195-AL195)</f>
        <v>42179</v>
      </c>
      <c r="BA32" s="63"/>
      <c r="BB32" s="64">
        <f t="shared" si="9"/>
        <v>9</v>
      </c>
      <c r="BF32" t="s">
        <v>0</v>
      </c>
    </row>
    <row r="33" spans="1:55">
      <c r="A33" s="111">
        <v>4</v>
      </c>
      <c r="B33" s="57" t="s">
        <v>95</v>
      </c>
      <c r="C33" s="57"/>
      <c r="D33" s="57"/>
      <c r="E33" s="57"/>
      <c r="F33" s="57"/>
      <c r="G33" s="57"/>
      <c r="H33" s="57"/>
      <c r="I33" s="57"/>
      <c r="J33" s="57"/>
      <c r="K33" s="113"/>
      <c r="L33" s="58"/>
      <c r="M33" s="58">
        <f t="shared" si="5"/>
        <v>42170</v>
      </c>
      <c r="N33" s="57">
        <f>$C$25</f>
        <v>2</v>
      </c>
      <c r="O33" s="57">
        <f t="shared" si="0"/>
        <v>0</v>
      </c>
      <c r="P33" s="57">
        <f>SUM($N$5:N33)-SUM($O$5:O33)</f>
        <v>46</v>
      </c>
      <c r="Q33" s="59">
        <f t="shared" si="2"/>
        <v>-40.798888888888889</v>
      </c>
      <c r="R33" s="59">
        <f>SUM($Q$3:R$3)-$P33</f>
        <v>-36.171111111111109</v>
      </c>
      <c r="S33" s="59">
        <f>SUM($Q$3:S$3)-$P33</f>
        <v>-31.447777777777777</v>
      </c>
      <c r="T33" s="59">
        <f>SUM($Q$3:T$3)-$P33</f>
        <v>-26.533333333333331</v>
      </c>
      <c r="U33" s="59">
        <f>SUM($Q$3:U$3)-$P33</f>
        <v>-21.618888888888886</v>
      </c>
      <c r="V33" s="59">
        <f>SUM($Q$3:V$3)-$P33</f>
        <v>-15.629444444444442</v>
      </c>
      <c r="W33" s="59">
        <f>SUM($Q$3:W$3)-$P33</f>
        <v>-11.144999999999996</v>
      </c>
      <c r="X33" s="59">
        <f>SUM($Q$3:X$3)-$P33</f>
        <v>-4.7255555555555517</v>
      </c>
      <c r="Y33" s="59">
        <f>SUM($Q$3:Y$3)-$P33</f>
        <v>3.5811111111111131</v>
      </c>
      <c r="Z33" s="59">
        <f>SUM($Q$3:Z$3)-$P33</f>
        <v>11.481666666666669</v>
      </c>
      <c r="AA33" s="59">
        <f>SUM($Q$3:AA$3)-$P33</f>
        <v>16.658888888888889</v>
      </c>
      <c r="AB33" s="59">
        <f>SUM($Q$3:AB$3)-$P33</f>
        <v>21.88388888888889</v>
      </c>
      <c r="AC33" s="59">
        <f>SUM($Q$3:AC$3)-$P33</f>
        <v>27.515000000000001</v>
      </c>
      <c r="AD33" s="59"/>
      <c r="AE33" s="57"/>
      <c r="AF33" s="60">
        <f t="shared" si="3"/>
        <v>42170</v>
      </c>
      <c r="AG33" s="57">
        <f t="shared" si="4"/>
        <v>46</v>
      </c>
      <c r="AH33" s="59">
        <f t="shared" si="1"/>
        <v>-35.617555555555555</v>
      </c>
      <c r="AI33" s="59">
        <f>SUM($AH$3:AI$3)-$P33</f>
        <v>-27.32311111111111</v>
      </c>
      <c r="AJ33" s="59">
        <f>SUM($AH$3:AJ$3)-$P33</f>
        <v>-18.698444444444444</v>
      </c>
      <c r="AK33" s="59">
        <f>SUM($AH$3:AK$3)-$P33</f>
        <v>-9.3919999999999959</v>
      </c>
      <c r="AL33" s="59">
        <f>SUM($AH$3:AL$3)-$P33</f>
        <v>-8.5555555555551166E-2</v>
      </c>
      <c r="AM33" s="59">
        <f>SUM($AH$3:AM$3)-$P33</f>
        <v>13.585888888888888</v>
      </c>
      <c r="AN33" s="59">
        <f>SUM($AH$3:AN$3)-$P33</f>
        <v>21.398333333333341</v>
      </c>
      <c r="AO33" s="59">
        <f>SUM($AH$3:AO$3)-$P33</f>
        <v>37.067777777777792</v>
      </c>
      <c r="AP33" s="59">
        <f>SUM($AH$3:AP$3)-$P33</f>
        <v>63.209111111111127</v>
      </c>
      <c r="AQ33" s="59">
        <f>SUM($AH$3:AQ$3)-$P33</f>
        <v>86.862777777777779</v>
      </c>
      <c r="AR33" s="59">
        <f>SUM($AH$3:AR$3)-$P33</f>
        <v>97.153111111111116</v>
      </c>
      <c r="AS33" s="59">
        <f>SUM($AH$3:AS$3)-$P33</f>
        <v>107.62811111111111</v>
      </c>
      <c r="AT33" s="59">
        <f>SUM($AH$3:AT$3)-$P33</f>
        <v>119.74455555555556</v>
      </c>
      <c r="AU33" s="59"/>
      <c r="AV33" s="57"/>
      <c r="AW33" s="61" t="s">
        <v>13</v>
      </c>
      <c r="AX33" s="62">
        <f t="shared" si="10"/>
        <v>42179</v>
      </c>
      <c r="AY33" s="62"/>
      <c r="AZ33" s="62">
        <f>AX33+(AN195-AM195)</f>
        <v>42182</v>
      </c>
      <c r="BA33" s="63"/>
      <c r="BB33" s="64">
        <f t="shared" si="9"/>
        <v>3</v>
      </c>
    </row>
    <row r="34" spans="1:55">
      <c r="A34" s="111">
        <v>5</v>
      </c>
      <c r="B34" s="57" t="s">
        <v>81</v>
      </c>
      <c r="C34" s="57"/>
      <c r="D34" s="57"/>
      <c r="E34" s="57"/>
      <c r="F34" s="57"/>
      <c r="G34" s="57"/>
      <c r="H34" s="57"/>
      <c r="I34" s="57"/>
      <c r="J34" s="57"/>
      <c r="K34" s="113"/>
      <c r="L34" s="58"/>
      <c r="M34" s="58">
        <f t="shared" si="5"/>
        <v>42171</v>
      </c>
      <c r="N34" s="57">
        <f>$D$25</f>
        <v>2</v>
      </c>
      <c r="O34" s="57">
        <f t="shared" si="0"/>
        <v>0</v>
      </c>
      <c r="P34" s="57">
        <f>SUM($N$5:N34)-SUM($O$5:O34)</f>
        <v>48</v>
      </c>
      <c r="Q34" s="59">
        <f t="shared" si="2"/>
        <v>-42.798888888888889</v>
      </c>
      <c r="R34" s="59">
        <f>SUM($Q$3:R$3)-$P34</f>
        <v>-38.171111111111109</v>
      </c>
      <c r="S34" s="59">
        <f>SUM($Q$3:S$3)-$P34</f>
        <v>-33.447777777777773</v>
      </c>
      <c r="T34" s="59">
        <f>SUM($Q$3:T$3)-$P34</f>
        <v>-28.533333333333331</v>
      </c>
      <c r="U34" s="59">
        <f>SUM($Q$3:U$3)-$P34</f>
        <v>-23.618888888888886</v>
      </c>
      <c r="V34" s="59">
        <f>SUM($Q$3:V$3)-$P34</f>
        <v>-17.629444444444442</v>
      </c>
      <c r="W34" s="59">
        <f>SUM($Q$3:W$3)-$P34</f>
        <v>-13.144999999999996</v>
      </c>
      <c r="X34" s="59">
        <f>SUM($Q$3:X$3)-$P34</f>
        <v>-6.7255555555555517</v>
      </c>
      <c r="Y34" s="59">
        <f>SUM($Q$3:Y$3)-$P34</f>
        <v>1.5811111111111131</v>
      </c>
      <c r="Z34" s="59">
        <f>SUM($Q$3:Z$3)-$P34</f>
        <v>9.4816666666666691</v>
      </c>
      <c r="AA34" s="59">
        <f>SUM($Q$3:AA$3)-$P34</f>
        <v>14.658888888888889</v>
      </c>
      <c r="AB34" s="59">
        <f>SUM($Q$3:AB$3)-$P34</f>
        <v>19.88388888888889</v>
      </c>
      <c r="AC34" s="59">
        <f>SUM($Q$3:AC$3)-$P34</f>
        <v>25.515000000000001</v>
      </c>
      <c r="AD34" s="59"/>
      <c r="AE34" s="57"/>
      <c r="AF34" s="60">
        <f t="shared" si="3"/>
        <v>42171</v>
      </c>
      <c r="AG34" s="57">
        <f t="shared" si="4"/>
        <v>48</v>
      </c>
      <c r="AH34" s="59">
        <f t="shared" si="1"/>
        <v>-37.617555555555555</v>
      </c>
      <c r="AI34" s="59">
        <f>SUM($AH$3:AI$3)-$P34</f>
        <v>-29.32311111111111</v>
      </c>
      <c r="AJ34" s="59">
        <f>SUM($AH$3:AJ$3)-$P34</f>
        <v>-20.698444444444444</v>
      </c>
      <c r="AK34" s="59">
        <f>SUM($AH$3:AK$3)-$P34</f>
        <v>-11.391999999999996</v>
      </c>
      <c r="AL34" s="59">
        <f>SUM($AH$3:AL$3)-$P34</f>
        <v>-2.0855555555555512</v>
      </c>
      <c r="AM34" s="59">
        <f>SUM($AH$3:AM$3)-$P34</f>
        <v>11.585888888888888</v>
      </c>
      <c r="AN34" s="59">
        <f>SUM($AH$3:AN$3)-$P34</f>
        <v>19.398333333333341</v>
      </c>
      <c r="AO34" s="59">
        <f>SUM($AH$3:AO$3)-$P34</f>
        <v>35.067777777777792</v>
      </c>
      <c r="AP34" s="59">
        <f>SUM($AH$3:AP$3)-$P34</f>
        <v>61.209111111111127</v>
      </c>
      <c r="AQ34" s="59">
        <f>SUM($AH$3:AQ$3)-$P34</f>
        <v>84.862777777777779</v>
      </c>
      <c r="AR34" s="59">
        <f>SUM($AH$3:AR$3)-$P34</f>
        <v>95.153111111111116</v>
      </c>
      <c r="AS34" s="59">
        <f>SUM($AH$3:AS$3)-$P34</f>
        <v>105.62811111111111</v>
      </c>
      <c r="AT34" s="59">
        <f>SUM($AH$3:AT$3)-$P34</f>
        <v>117.74455555555556</v>
      </c>
      <c r="AU34" s="59"/>
      <c r="AV34" s="57"/>
      <c r="AW34" s="61" t="s">
        <v>14</v>
      </c>
      <c r="AX34" s="62">
        <f t="shared" si="10"/>
        <v>42182</v>
      </c>
      <c r="AY34" s="62"/>
      <c r="AZ34" s="62">
        <f>AX34+(AO195-AN195)</f>
        <v>42192</v>
      </c>
      <c r="BA34" s="63"/>
      <c r="BB34" s="64">
        <f t="shared" si="9"/>
        <v>10</v>
      </c>
    </row>
    <row r="35" spans="1:55">
      <c r="A35" s="111">
        <v>6</v>
      </c>
      <c r="B35" s="57" t="s">
        <v>96</v>
      </c>
      <c r="C35" s="57"/>
      <c r="D35" s="57"/>
      <c r="E35" s="57"/>
      <c r="F35" s="57"/>
      <c r="G35" s="57"/>
      <c r="H35" s="57"/>
      <c r="I35" s="57"/>
      <c r="J35" s="57"/>
      <c r="K35" s="113"/>
      <c r="L35" s="58"/>
      <c r="M35" s="58">
        <f t="shared" si="5"/>
        <v>42172</v>
      </c>
      <c r="N35" s="57">
        <f>$E$25</f>
        <v>2</v>
      </c>
      <c r="O35" s="57">
        <f t="shared" si="0"/>
        <v>0</v>
      </c>
      <c r="P35" s="57">
        <f>SUM($N$5:N35)-SUM($O$5:O35)</f>
        <v>50</v>
      </c>
      <c r="Q35" s="59">
        <f t="shared" si="2"/>
        <v>-44.798888888888889</v>
      </c>
      <c r="R35" s="59">
        <f>SUM($Q$3:R$3)-$P35</f>
        <v>-40.171111111111109</v>
      </c>
      <c r="S35" s="59">
        <f>SUM($Q$3:S$3)-$P35</f>
        <v>-35.447777777777773</v>
      </c>
      <c r="T35" s="59">
        <f>SUM($Q$3:T$3)-$P35</f>
        <v>-30.533333333333331</v>
      </c>
      <c r="U35" s="59">
        <f>SUM($Q$3:U$3)-$P35</f>
        <v>-25.618888888888886</v>
      </c>
      <c r="V35" s="59">
        <f>SUM($Q$3:V$3)-$P35</f>
        <v>-19.629444444444442</v>
      </c>
      <c r="W35" s="59">
        <f>SUM($Q$3:W$3)-$P35</f>
        <v>-15.144999999999996</v>
      </c>
      <c r="X35" s="59">
        <f>SUM($Q$3:X$3)-$P35</f>
        <v>-8.7255555555555517</v>
      </c>
      <c r="Y35" s="59">
        <f>SUM($Q$3:Y$3)-$P35</f>
        <v>-0.41888888888888687</v>
      </c>
      <c r="Z35" s="59">
        <f>SUM($Q$3:Z$3)-$P35</f>
        <v>7.4816666666666691</v>
      </c>
      <c r="AA35" s="59">
        <f>SUM($Q$3:AA$3)-$P35</f>
        <v>12.658888888888889</v>
      </c>
      <c r="AB35" s="59">
        <f>SUM($Q$3:AB$3)-$P35</f>
        <v>17.88388888888889</v>
      </c>
      <c r="AC35" s="59">
        <f>SUM($Q$3:AC$3)-$P35</f>
        <v>23.515000000000001</v>
      </c>
      <c r="AD35" s="59"/>
      <c r="AE35" s="57"/>
      <c r="AF35" s="60">
        <f t="shared" si="3"/>
        <v>42172</v>
      </c>
      <c r="AG35" s="57">
        <f t="shared" si="4"/>
        <v>50</v>
      </c>
      <c r="AH35" s="59">
        <f t="shared" si="1"/>
        <v>-39.617555555555555</v>
      </c>
      <c r="AI35" s="59">
        <f>SUM($AH$3:AI$3)-$P35</f>
        <v>-31.32311111111111</v>
      </c>
      <c r="AJ35" s="59">
        <f>SUM($AH$3:AJ$3)-$P35</f>
        <v>-22.698444444444444</v>
      </c>
      <c r="AK35" s="59">
        <f>SUM($AH$3:AK$3)-$P35</f>
        <v>-13.391999999999996</v>
      </c>
      <c r="AL35" s="59">
        <f>SUM($AH$3:AL$3)-$P35</f>
        <v>-4.0855555555555512</v>
      </c>
      <c r="AM35" s="59">
        <f>SUM($AH$3:AM$3)-$P35</f>
        <v>9.5858888888888885</v>
      </c>
      <c r="AN35" s="59">
        <f>SUM($AH$3:AN$3)-$P35</f>
        <v>17.398333333333341</v>
      </c>
      <c r="AO35" s="59">
        <f>SUM($AH$3:AO$3)-$P35</f>
        <v>33.067777777777792</v>
      </c>
      <c r="AP35" s="59">
        <f>SUM($AH$3:AP$3)-$P35</f>
        <v>59.209111111111127</v>
      </c>
      <c r="AQ35" s="59">
        <f>SUM($AH$3:AQ$3)-$P35</f>
        <v>82.862777777777779</v>
      </c>
      <c r="AR35" s="59">
        <f>SUM($AH$3:AR$3)-$P35</f>
        <v>93.153111111111116</v>
      </c>
      <c r="AS35" s="59">
        <f>SUM($AH$3:AS$3)-$P35</f>
        <v>103.62811111111111</v>
      </c>
      <c r="AT35" s="59">
        <f>SUM($AH$3:AT$3)-$P35</f>
        <v>115.74455555555556</v>
      </c>
      <c r="AU35" s="59"/>
      <c r="AV35" s="57"/>
      <c r="AW35" s="61" t="s">
        <v>15</v>
      </c>
      <c r="AX35" s="62">
        <f t="shared" si="10"/>
        <v>42192</v>
      </c>
      <c r="AY35" s="62"/>
      <c r="AZ35" s="62">
        <f>AX35+(AP195-AO195)</f>
        <v>42207</v>
      </c>
      <c r="BA35" s="63"/>
      <c r="BB35" s="64">
        <f t="shared" si="9"/>
        <v>15</v>
      </c>
    </row>
    <row r="36" spans="1:55">
      <c r="A36" s="111">
        <v>7</v>
      </c>
      <c r="B36" s="57" t="s">
        <v>82</v>
      </c>
      <c r="C36" s="57"/>
      <c r="D36" s="57"/>
      <c r="E36" s="57"/>
      <c r="F36" s="57"/>
      <c r="G36" s="57"/>
      <c r="H36" s="57"/>
      <c r="I36" s="57"/>
      <c r="J36" s="57"/>
      <c r="K36" s="112">
        <v>0.2</v>
      </c>
      <c r="L36" s="58"/>
      <c r="M36" s="58">
        <f>M35+1</f>
        <v>42173</v>
      </c>
      <c r="N36" s="57">
        <f>$F$25</f>
        <v>2</v>
      </c>
      <c r="O36" s="57">
        <f t="shared" si="0"/>
        <v>0</v>
      </c>
      <c r="P36" s="57">
        <f>SUM($N$5:N36)-SUM($O$5:O36)</f>
        <v>52</v>
      </c>
      <c r="Q36" s="59">
        <f t="shared" si="2"/>
        <v>-46.798888888888889</v>
      </c>
      <c r="R36" s="59">
        <f>SUM($Q$3:R$3)-$P36</f>
        <v>-42.171111111111109</v>
      </c>
      <c r="S36" s="59">
        <f>SUM($Q$3:S$3)-$P36</f>
        <v>-37.447777777777773</v>
      </c>
      <c r="T36" s="59">
        <f>SUM($Q$3:T$3)-$P36</f>
        <v>-32.533333333333331</v>
      </c>
      <c r="U36" s="59">
        <f>SUM($Q$3:U$3)-$P36</f>
        <v>-27.618888888888886</v>
      </c>
      <c r="V36" s="59">
        <f>SUM($Q$3:V$3)-$P36</f>
        <v>-21.629444444444442</v>
      </c>
      <c r="W36" s="59">
        <f>SUM($Q$3:W$3)-$P36</f>
        <v>-17.144999999999996</v>
      </c>
      <c r="X36" s="59">
        <f>SUM($Q$3:X$3)-$P36</f>
        <v>-10.725555555555552</v>
      </c>
      <c r="Y36" s="59">
        <f>SUM($Q$3:Y$3)-$P36</f>
        <v>-2.4188888888888869</v>
      </c>
      <c r="Z36" s="59">
        <f>SUM($Q$3:Z$3)-$P36</f>
        <v>5.4816666666666691</v>
      </c>
      <c r="AA36" s="59">
        <f>SUM($Q$3:AA$3)-$P36</f>
        <v>10.658888888888889</v>
      </c>
      <c r="AB36" s="59">
        <f>SUM($Q$3:AB$3)-$P36</f>
        <v>15.88388888888889</v>
      </c>
      <c r="AC36" s="59">
        <f>SUM($Q$3:AC$3)-$P36</f>
        <v>21.515000000000001</v>
      </c>
      <c r="AD36" s="59"/>
      <c r="AE36" s="57"/>
      <c r="AF36" s="60">
        <f t="shared" si="3"/>
        <v>42173</v>
      </c>
      <c r="AG36" s="57">
        <f t="shared" si="4"/>
        <v>52</v>
      </c>
      <c r="AH36" s="59">
        <f t="shared" si="1"/>
        <v>-41.617555555555555</v>
      </c>
      <c r="AI36" s="59">
        <f>SUM($AH$3:AI$3)-$P36</f>
        <v>-33.32311111111111</v>
      </c>
      <c r="AJ36" s="59">
        <f>SUM($AH$3:AJ$3)-$P36</f>
        <v>-24.698444444444444</v>
      </c>
      <c r="AK36" s="59">
        <f>SUM($AH$3:AK$3)-$P36</f>
        <v>-15.391999999999996</v>
      </c>
      <c r="AL36" s="59">
        <f>SUM($AH$3:AL$3)-$P36</f>
        <v>-6.0855555555555512</v>
      </c>
      <c r="AM36" s="59">
        <f>SUM($AH$3:AM$3)-$P36</f>
        <v>7.5858888888888885</v>
      </c>
      <c r="AN36" s="59">
        <f>SUM($AH$3:AN$3)-$P36</f>
        <v>15.398333333333341</v>
      </c>
      <c r="AO36" s="59">
        <f>SUM($AH$3:AO$3)-$P36</f>
        <v>31.067777777777792</v>
      </c>
      <c r="AP36" s="59">
        <f>SUM($AH$3:AP$3)-$P36</f>
        <v>57.209111111111127</v>
      </c>
      <c r="AQ36" s="59">
        <f>SUM($AH$3:AQ$3)-$P36</f>
        <v>80.862777777777779</v>
      </c>
      <c r="AR36" s="59">
        <f>SUM($AH$3:AR$3)-$P36</f>
        <v>91.153111111111116</v>
      </c>
      <c r="AS36" s="59">
        <f>SUM($AH$3:AS$3)-$P36</f>
        <v>101.62811111111111</v>
      </c>
      <c r="AT36" s="59">
        <f>SUM($AH$3:AT$3)-$P36</f>
        <v>113.74455555555556</v>
      </c>
      <c r="AU36" s="59"/>
      <c r="AV36" s="57"/>
      <c r="AW36" s="61" t="s">
        <v>16</v>
      </c>
      <c r="AX36" s="62">
        <f t="shared" si="10"/>
        <v>42207</v>
      </c>
      <c r="AY36" s="62"/>
      <c r="AZ36" s="62">
        <f>AX36+(AQ195-AP195)</f>
        <v>42221</v>
      </c>
      <c r="BA36" s="63"/>
      <c r="BB36" s="64">
        <f t="shared" si="9"/>
        <v>14</v>
      </c>
    </row>
    <row r="37" spans="1:55">
      <c r="A37" s="120">
        <v>8</v>
      </c>
      <c r="B37" s="121" t="s">
        <v>97</v>
      </c>
      <c r="C37" s="121"/>
      <c r="D37" s="121"/>
      <c r="E37" s="121"/>
      <c r="F37" s="121"/>
      <c r="G37" s="121"/>
      <c r="H37" s="121"/>
      <c r="I37" s="121"/>
      <c r="J37" s="121"/>
      <c r="K37" s="124"/>
      <c r="L37" s="58"/>
      <c r="M37" s="58">
        <f t="shared" si="5"/>
        <v>42174</v>
      </c>
      <c r="N37" s="57">
        <f>$G$25</f>
        <v>2</v>
      </c>
      <c r="O37" s="57">
        <f t="shared" ref="O37:O68" si="11">IFERROR(VLOOKUP($M37,$K$5:$N$26,4,FALSE),0)</f>
        <v>0</v>
      </c>
      <c r="P37" s="57">
        <f>SUM($N$5:N37)-SUM($O$5:O37)</f>
        <v>54</v>
      </c>
      <c r="Q37" s="59">
        <f t="shared" ref="Q37:Q62" si="12">$Q$3-$P37</f>
        <v>-48.798888888888889</v>
      </c>
      <c r="R37" s="59">
        <f>SUM($Q$3:R$3)-$P37</f>
        <v>-44.171111111111109</v>
      </c>
      <c r="S37" s="59">
        <f>SUM($Q$3:S$3)-$P37</f>
        <v>-39.447777777777773</v>
      </c>
      <c r="T37" s="59">
        <f>SUM($Q$3:T$3)-$P37</f>
        <v>-34.533333333333331</v>
      </c>
      <c r="U37" s="59">
        <f>SUM($Q$3:U$3)-$P37</f>
        <v>-29.618888888888886</v>
      </c>
      <c r="V37" s="59">
        <f>SUM($Q$3:V$3)-$P37</f>
        <v>-23.629444444444442</v>
      </c>
      <c r="W37" s="59">
        <f>SUM($Q$3:W$3)-$P37</f>
        <v>-19.144999999999996</v>
      </c>
      <c r="X37" s="59">
        <f>SUM($Q$3:X$3)-$P37</f>
        <v>-12.725555555555552</v>
      </c>
      <c r="Y37" s="59">
        <f>SUM($Q$3:Y$3)-$P37</f>
        <v>-4.4188888888888869</v>
      </c>
      <c r="Z37" s="59">
        <f>SUM($Q$3:Z$3)-$P37</f>
        <v>3.4816666666666691</v>
      </c>
      <c r="AA37" s="59">
        <f>SUM($Q$3:AA$3)-$P37</f>
        <v>8.6588888888888889</v>
      </c>
      <c r="AB37" s="59">
        <f>SUM($Q$3:AB$3)-$P37</f>
        <v>13.88388888888889</v>
      </c>
      <c r="AC37" s="59">
        <f>SUM($Q$3:AC$3)-$P37</f>
        <v>19.515000000000001</v>
      </c>
      <c r="AD37" s="59"/>
      <c r="AE37" s="57"/>
      <c r="AF37" s="60">
        <f t="shared" si="3"/>
        <v>42174</v>
      </c>
      <c r="AG37" s="57">
        <f t="shared" si="4"/>
        <v>54</v>
      </c>
      <c r="AH37" s="59">
        <f t="shared" ref="AH37:AH62" si="13">$AH$3-$P37</f>
        <v>-43.617555555555555</v>
      </c>
      <c r="AI37" s="59">
        <f>SUM($AH$3:AI$3)-$P37</f>
        <v>-35.32311111111111</v>
      </c>
      <c r="AJ37" s="59">
        <f>SUM($AH$3:AJ$3)-$P37</f>
        <v>-26.698444444444444</v>
      </c>
      <c r="AK37" s="59">
        <f>SUM($AH$3:AK$3)-$P37</f>
        <v>-17.391999999999996</v>
      </c>
      <c r="AL37" s="59">
        <f>SUM($AH$3:AL$3)-$P37</f>
        <v>-8.0855555555555512</v>
      </c>
      <c r="AM37" s="59">
        <f>SUM($AH$3:AM$3)-$P37</f>
        <v>5.5858888888888885</v>
      </c>
      <c r="AN37" s="59">
        <f>SUM($AH$3:AN$3)-$P37</f>
        <v>13.398333333333341</v>
      </c>
      <c r="AO37" s="59">
        <f>SUM($AH$3:AO$3)-$P37</f>
        <v>29.067777777777792</v>
      </c>
      <c r="AP37" s="59">
        <f>SUM($AH$3:AP$3)-$P37</f>
        <v>55.209111111111127</v>
      </c>
      <c r="AQ37" s="59">
        <f>SUM($AH$3:AQ$3)-$P37</f>
        <v>78.862777777777779</v>
      </c>
      <c r="AR37" s="59">
        <f>SUM($AH$3:AR$3)-$P37</f>
        <v>89.153111111111116</v>
      </c>
      <c r="AS37" s="59">
        <f>SUM($AH$3:AS$3)-$P37</f>
        <v>99.62811111111111</v>
      </c>
      <c r="AT37" s="59">
        <f>SUM($AH$3:AT$3)-$P37</f>
        <v>111.74455555555556</v>
      </c>
      <c r="AU37" s="59"/>
      <c r="AV37" s="57"/>
      <c r="AW37" s="61" t="s">
        <v>103</v>
      </c>
      <c r="AX37" s="62">
        <f>AZ36</f>
        <v>42221</v>
      </c>
      <c r="AY37" s="62"/>
      <c r="AZ37" s="62">
        <f>AX37+(AR195-AQ195)</f>
        <v>42227</v>
      </c>
      <c r="BA37" s="63"/>
      <c r="BB37" s="64">
        <f>AZ37-AX37</f>
        <v>6</v>
      </c>
    </row>
    <row r="38" spans="1:55">
      <c r="A38" s="120">
        <v>9</v>
      </c>
      <c r="B38" s="121" t="s">
        <v>98</v>
      </c>
      <c r="C38" s="121"/>
      <c r="D38" s="121"/>
      <c r="E38" s="121"/>
      <c r="F38" s="121"/>
      <c r="G38" s="121"/>
      <c r="H38" s="121"/>
      <c r="I38" s="121"/>
      <c r="J38" s="121"/>
      <c r="K38" s="123">
        <v>0.3</v>
      </c>
      <c r="L38" s="58"/>
      <c r="M38" s="58">
        <f t="shared" si="5"/>
        <v>42175</v>
      </c>
      <c r="N38" s="57">
        <f>$H$25</f>
        <v>2</v>
      </c>
      <c r="O38" s="57">
        <f t="shared" si="11"/>
        <v>0</v>
      </c>
      <c r="P38" s="57">
        <f>SUM($N$5:N38)-SUM($O$5:O38)</f>
        <v>56</v>
      </c>
      <c r="Q38" s="59">
        <f>$Q$3-$P38</f>
        <v>-50.798888888888889</v>
      </c>
      <c r="R38" s="59">
        <f>SUM($Q$3:R$3)-$P38</f>
        <v>-46.171111111111109</v>
      </c>
      <c r="S38" s="59">
        <f>SUM($Q$3:S$3)-$P38</f>
        <v>-41.447777777777773</v>
      </c>
      <c r="T38" s="59">
        <f>SUM($Q$3:T$3)-$P38</f>
        <v>-36.533333333333331</v>
      </c>
      <c r="U38" s="59">
        <f>SUM($Q$3:U$3)-$P38</f>
        <v>-31.618888888888886</v>
      </c>
      <c r="V38" s="59">
        <f>SUM($Q$3:V$3)-$P38</f>
        <v>-25.629444444444442</v>
      </c>
      <c r="W38" s="59">
        <f>SUM($Q$3:W$3)-$P38</f>
        <v>-21.144999999999996</v>
      </c>
      <c r="X38" s="59">
        <f>SUM($Q$3:X$3)-$P38</f>
        <v>-14.725555555555552</v>
      </c>
      <c r="Y38" s="59">
        <f>SUM($Q$3:Y$3)-$P38</f>
        <v>-6.4188888888888869</v>
      </c>
      <c r="Z38" s="59">
        <f>SUM($Q$3:Z$3)-$P38</f>
        <v>1.4816666666666691</v>
      </c>
      <c r="AA38" s="59">
        <f>SUM($Q$3:AA$3)-$P38</f>
        <v>6.6588888888888889</v>
      </c>
      <c r="AB38" s="59">
        <f>SUM($Q$3:AB$3)-$P38</f>
        <v>11.88388888888889</v>
      </c>
      <c r="AC38" s="59">
        <f>SUM($Q$3:AC$3)-$P38</f>
        <v>17.515000000000001</v>
      </c>
      <c r="AD38" s="59"/>
      <c r="AE38" s="57"/>
      <c r="AF38" s="60">
        <f t="shared" si="3"/>
        <v>42175</v>
      </c>
      <c r="AG38" s="57">
        <f t="shared" si="4"/>
        <v>56</v>
      </c>
      <c r="AH38" s="59">
        <f t="shared" si="13"/>
        <v>-45.617555555555555</v>
      </c>
      <c r="AI38" s="59">
        <f>SUM($AH$3:AI$3)-$P38</f>
        <v>-37.32311111111111</v>
      </c>
      <c r="AJ38" s="59">
        <f>SUM($AH$3:AJ$3)-$P38</f>
        <v>-28.698444444444444</v>
      </c>
      <c r="AK38" s="59">
        <f>SUM($AH$3:AK$3)-$P38</f>
        <v>-19.391999999999996</v>
      </c>
      <c r="AL38" s="59">
        <f>SUM($AH$3:AL$3)-$P38</f>
        <v>-10.085555555555551</v>
      </c>
      <c r="AM38" s="59">
        <f>SUM($AH$3:AM$3)-$P38</f>
        <v>3.5858888888888885</v>
      </c>
      <c r="AN38" s="59">
        <f>SUM($AH$3:AN$3)-$P38</f>
        <v>11.398333333333341</v>
      </c>
      <c r="AO38" s="59">
        <f>SUM($AH$3:AO$3)-$P38</f>
        <v>27.067777777777792</v>
      </c>
      <c r="AP38" s="59">
        <f>SUM($AH$3:AP$3)-$P38</f>
        <v>53.209111111111127</v>
      </c>
      <c r="AQ38" s="59">
        <f>SUM($AH$3:AQ$3)-$P38</f>
        <v>76.862777777777779</v>
      </c>
      <c r="AR38" s="59">
        <f>SUM($AH$3:AR$3)-$P38</f>
        <v>87.153111111111116</v>
      </c>
      <c r="AS38" s="59">
        <f>SUM($AH$3:AS$3)-$P38</f>
        <v>97.62811111111111</v>
      </c>
      <c r="AT38" s="59">
        <f>SUM($AH$3:AT$3)-$P38</f>
        <v>109.74455555555556</v>
      </c>
      <c r="AU38" s="59"/>
      <c r="AV38" s="57"/>
      <c r="AW38" s="61" t="s">
        <v>104</v>
      </c>
      <c r="AX38" s="62">
        <f>AZ37</f>
        <v>42227</v>
      </c>
      <c r="AY38" s="62"/>
      <c r="AZ38" s="62">
        <f>AX38+(AS195-AR195)</f>
        <v>42233</v>
      </c>
      <c r="BA38" s="63"/>
      <c r="BB38" s="64">
        <f>AZ38-AX38</f>
        <v>6</v>
      </c>
    </row>
    <row r="39" spans="1:55">
      <c r="A39" s="111">
        <v>10</v>
      </c>
      <c r="B39" s="57" t="s">
        <v>99</v>
      </c>
      <c r="C39" s="57"/>
      <c r="D39" s="57"/>
      <c r="E39" s="57"/>
      <c r="F39" s="57"/>
      <c r="G39" s="57"/>
      <c r="H39" s="57"/>
      <c r="I39" s="57"/>
      <c r="J39" s="57"/>
      <c r="K39" s="112"/>
      <c r="L39" s="58"/>
      <c r="M39" s="58">
        <f t="shared" si="5"/>
        <v>42176</v>
      </c>
      <c r="N39" s="106">
        <f>$I$25</f>
        <v>0</v>
      </c>
      <c r="O39" s="57">
        <f t="shared" si="11"/>
        <v>0</v>
      </c>
      <c r="P39" s="57">
        <f>SUM($N$5:N39)-SUM($O$5:O39)</f>
        <v>56</v>
      </c>
      <c r="Q39" s="59">
        <f>$Q$3-$P39</f>
        <v>-50.798888888888889</v>
      </c>
      <c r="R39" s="59">
        <f>SUM($Q$3:R$3)-$P39</f>
        <v>-46.171111111111109</v>
      </c>
      <c r="S39" s="59">
        <f>SUM($Q$3:S$3)-$P39</f>
        <v>-41.447777777777773</v>
      </c>
      <c r="T39" s="59">
        <f>SUM($Q$3:T$3)-$P39</f>
        <v>-36.533333333333331</v>
      </c>
      <c r="U39" s="59">
        <f>SUM($Q$3:U$3)-$P39</f>
        <v>-31.618888888888886</v>
      </c>
      <c r="V39" s="59">
        <f>SUM($Q$3:V$3)-$P39</f>
        <v>-25.629444444444442</v>
      </c>
      <c r="W39" s="59">
        <f>SUM($Q$3:W$3)-$P39</f>
        <v>-21.144999999999996</v>
      </c>
      <c r="X39" s="59">
        <f>SUM($Q$3:X$3)-$P39</f>
        <v>-14.725555555555552</v>
      </c>
      <c r="Y39" s="59">
        <f>SUM($Q$3:Y$3)-$P39</f>
        <v>-6.4188888888888869</v>
      </c>
      <c r="Z39" s="59">
        <f>SUM($Q$3:Z$3)-$P39</f>
        <v>1.4816666666666691</v>
      </c>
      <c r="AA39" s="59">
        <f>SUM($Q$3:AA$3)-$P39</f>
        <v>6.6588888888888889</v>
      </c>
      <c r="AB39" s="59">
        <f>SUM($Q$3:AB$3)-$P39</f>
        <v>11.88388888888889</v>
      </c>
      <c r="AC39" s="59">
        <f>SUM($Q$3:AC$3)-$P39</f>
        <v>17.515000000000001</v>
      </c>
      <c r="AD39" s="59"/>
      <c r="AE39" s="57"/>
      <c r="AF39" s="60">
        <f t="shared" si="3"/>
        <v>42176</v>
      </c>
      <c r="AG39" s="57">
        <f t="shared" si="4"/>
        <v>56</v>
      </c>
      <c r="AH39" s="59">
        <f t="shared" si="13"/>
        <v>-45.617555555555555</v>
      </c>
      <c r="AI39" s="59">
        <f>SUM($AH$3:AI$3)-$P39</f>
        <v>-37.32311111111111</v>
      </c>
      <c r="AJ39" s="59">
        <f>SUM($AH$3:AJ$3)-$P39</f>
        <v>-28.698444444444444</v>
      </c>
      <c r="AK39" s="59">
        <f>SUM($AH$3:AK$3)-$P39</f>
        <v>-19.391999999999996</v>
      </c>
      <c r="AL39" s="59">
        <f>SUM($AH$3:AL$3)-$P39</f>
        <v>-10.085555555555551</v>
      </c>
      <c r="AM39" s="59">
        <f>SUM($AH$3:AM$3)-$P39</f>
        <v>3.5858888888888885</v>
      </c>
      <c r="AN39" s="59">
        <f>SUM($AH$3:AN$3)-$P39</f>
        <v>11.398333333333341</v>
      </c>
      <c r="AO39" s="59">
        <f>SUM($AH$3:AO$3)-$P39</f>
        <v>27.067777777777792</v>
      </c>
      <c r="AP39" s="59">
        <f>SUM($AH$3:AP$3)-$P39</f>
        <v>53.209111111111127</v>
      </c>
      <c r="AQ39" s="59">
        <f>SUM($AH$3:AQ$3)-$P39</f>
        <v>76.862777777777779</v>
      </c>
      <c r="AR39" s="59">
        <f>SUM($AH$3:AR$3)-$P39</f>
        <v>87.153111111111116</v>
      </c>
      <c r="AS39" s="59">
        <f>SUM($AH$3:AS$3)-$P39</f>
        <v>97.62811111111111</v>
      </c>
      <c r="AT39" s="59">
        <f>SUM($AH$3:AT$3)-$P39</f>
        <v>109.74455555555556</v>
      </c>
      <c r="AU39" s="59"/>
      <c r="AV39" s="57"/>
      <c r="AW39" s="61" t="s">
        <v>105</v>
      </c>
      <c r="AX39" s="62">
        <f>AZ38</f>
        <v>42233</v>
      </c>
      <c r="AY39" s="62"/>
      <c r="AZ39" s="62">
        <f>AX39+(AT195-AS195)</f>
        <v>42240</v>
      </c>
      <c r="BA39" s="63"/>
      <c r="BB39" s="64">
        <f>AZ39-AX39</f>
        <v>7</v>
      </c>
    </row>
    <row r="40" spans="1:55">
      <c r="A40" s="111">
        <v>11</v>
      </c>
      <c r="B40" s="57" t="s">
        <v>100</v>
      </c>
      <c r="C40" s="57"/>
      <c r="D40" s="57"/>
      <c r="E40" s="57"/>
      <c r="F40" s="57"/>
      <c r="G40" s="57"/>
      <c r="H40" s="57"/>
      <c r="I40" s="57"/>
      <c r="J40" s="57"/>
      <c r="K40" s="112">
        <v>0.2</v>
      </c>
      <c r="L40" s="58"/>
      <c r="M40" s="58">
        <f>M39+1</f>
        <v>42177</v>
      </c>
      <c r="N40" s="57">
        <f>$C$25</f>
        <v>2</v>
      </c>
      <c r="O40" s="57">
        <f t="shared" si="11"/>
        <v>0</v>
      </c>
      <c r="P40" s="57">
        <f>SUM($N$5:N39)-SUM($O$5:O40)</f>
        <v>56</v>
      </c>
      <c r="Q40" s="130">
        <f t="shared" si="12"/>
        <v>-50.798888888888889</v>
      </c>
      <c r="R40" s="130">
        <f>SUM($Q$3:R$3)-$P40</f>
        <v>-46.171111111111109</v>
      </c>
      <c r="S40" s="130">
        <f>SUM($Q$3:S$3)-$P40</f>
        <v>-41.447777777777773</v>
      </c>
      <c r="T40" s="130">
        <f>SUM($Q$3:T$3)-$P40</f>
        <v>-36.533333333333331</v>
      </c>
      <c r="U40" s="130">
        <f>SUM($Q$3:U$3)-$P40</f>
        <v>-31.618888888888886</v>
      </c>
      <c r="V40" s="130">
        <f>SUM($Q$3:V$3)-$P40</f>
        <v>-25.629444444444442</v>
      </c>
      <c r="W40" s="130">
        <f>SUM($Q$3:W$3)-$P40</f>
        <v>-21.144999999999996</v>
      </c>
      <c r="X40" s="130">
        <f>SUM($Q$3:X$3)-$P40</f>
        <v>-14.725555555555552</v>
      </c>
      <c r="Y40" s="130">
        <f>SUM($Q$3:Y$3)-$P40</f>
        <v>-6.4188888888888869</v>
      </c>
      <c r="Z40" s="130">
        <f>SUM($Q$3:Z$3)-$P40</f>
        <v>1.4816666666666691</v>
      </c>
      <c r="AA40" s="130">
        <f>SUM($Q$3:AA$3)-$P40</f>
        <v>6.6588888888888889</v>
      </c>
      <c r="AB40" s="130">
        <f>SUM($Q$3:AB$3)-$P40</f>
        <v>11.88388888888889</v>
      </c>
      <c r="AC40" s="130">
        <f>SUM($Q$3:AC$3)-$P40</f>
        <v>17.515000000000001</v>
      </c>
      <c r="AD40" s="130">
        <f>SUM($Q$3:AD$3)-$P40</f>
        <v>23.015000000000001</v>
      </c>
      <c r="AE40" s="57"/>
      <c r="AF40" s="60">
        <f t="shared" si="3"/>
        <v>42177</v>
      </c>
      <c r="AG40" s="57">
        <f t="shared" si="4"/>
        <v>56</v>
      </c>
      <c r="AH40" s="130">
        <f t="shared" si="13"/>
        <v>-45.617555555555555</v>
      </c>
      <c r="AI40" s="130">
        <f>SUM($AH$3:AI$3)-$P40</f>
        <v>-37.32311111111111</v>
      </c>
      <c r="AJ40" s="130">
        <f>SUM($AH$3:AJ$3)-$P40</f>
        <v>-28.698444444444444</v>
      </c>
      <c r="AK40" s="130">
        <f>SUM($AH$3:AK$3)-$P40</f>
        <v>-19.391999999999996</v>
      </c>
      <c r="AL40" s="130">
        <f>SUM($AH$3:AL$3)-$P40</f>
        <v>-10.085555555555551</v>
      </c>
      <c r="AM40" s="130">
        <f>SUM($AH$3:AM$3)-$P40</f>
        <v>3.5858888888888885</v>
      </c>
      <c r="AN40" s="130">
        <f>SUM($AH$3:AN$3)-$P40</f>
        <v>11.398333333333341</v>
      </c>
      <c r="AO40" s="130">
        <f>SUM($AH$3:AO$3)-$P40</f>
        <v>27.067777777777792</v>
      </c>
      <c r="AP40" s="130">
        <f>SUM($AH$3:AP$3)-$P40</f>
        <v>53.209111111111127</v>
      </c>
      <c r="AQ40" s="130">
        <f>SUM($AH$3:AQ$3)-$P40</f>
        <v>76.862777777777779</v>
      </c>
      <c r="AR40" s="130">
        <f>SUM($AH$3:AR$3)-$P40</f>
        <v>87.153111111111116</v>
      </c>
      <c r="AS40" s="130">
        <f>SUM($AH$3:AS$3)-$P40</f>
        <v>97.62811111111111</v>
      </c>
      <c r="AT40" s="130">
        <f>SUM($AH$3:AT$3)-$P40</f>
        <v>109.74455555555556</v>
      </c>
      <c r="AU40" s="130"/>
      <c r="AV40" s="57"/>
      <c r="AW40" s="61" t="s">
        <v>83</v>
      </c>
      <c r="AX40" s="62"/>
      <c r="AY40" s="63"/>
      <c r="AZ40" s="62">
        <f>AZ39+BB40</f>
        <v>42241</v>
      </c>
      <c r="BA40" s="66"/>
      <c r="BB40" s="150">
        <v>1</v>
      </c>
      <c r="BC40" s="108"/>
    </row>
    <row r="41" spans="1:55">
      <c r="A41" s="120">
        <v>12</v>
      </c>
      <c r="B41" s="121" t="s">
        <v>101</v>
      </c>
      <c r="C41" s="121"/>
      <c r="D41" s="121"/>
      <c r="E41" s="121"/>
      <c r="F41" s="121"/>
      <c r="G41" s="121"/>
      <c r="H41" s="121"/>
      <c r="I41" s="121"/>
      <c r="J41" s="121"/>
      <c r="K41" s="124"/>
      <c r="L41" s="58"/>
      <c r="M41" s="58">
        <f>M40+1</f>
        <v>42178</v>
      </c>
      <c r="N41" s="57">
        <f>$D$25</f>
        <v>2</v>
      </c>
      <c r="O41" s="57">
        <f t="shared" si="11"/>
        <v>0</v>
      </c>
      <c r="P41" s="57">
        <f>SUM($N$5:N39)-SUM($O$5:O41)</f>
        <v>56</v>
      </c>
      <c r="Q41" s="130">
        <f t="shared" si="12"/>
        <v>-50.798888888888889</v>
      </c>
      <c r="R41" s="130">
        <f>SUM($Q$3:R$3)-$P41</f>
        <v>-46.171111111111109</v>
      </c>
      <c r="S41" s="130">
        <f>SUM($Q$3:S$3)-$P41</f>
        <v>-41.447777777777773</v>
      </c>
      <c r="T41" s="130">
        <f>SUM($Q$3:T$3)-$P41</f>
        <v>-36.533333333333331</v>
      </c>
      <c r="U41" s="130">
        <f>SUM($Q$3:U$3)-$P41</f>
        <v>-31.618888888888886</v>
      </c>
      <c r="V41" s="130">
        <f>SUM($Q$3:V$3)-$P41</f>
        <v>-25.629444444444442</v>
      </c>
      <c r="W41" s="130">
        <f>SUM($Q$3:W$3)-$P41</f>
        <v>-21.144999999999996</v>
      </c>
      <c r="X41" s="130">
        <f>SUM($Q$3:X$3)-$P41</f>
        <v>-14.725555555555552</v>
      </c>
      <c r="Y41" s="130">
        <f>SUM($Q$3:Y$3)-$P41</f>
        <v>-6.4188888888888869</v>
      </c>
      <c r="Z41" s="130">
        <f>SUM($Q$3:Z$3)-$P41</f>
        <v>1.4816666666666691</v>
      </c>
      <c r="AA41" s="130">
        <f>SUM($Q$3:AA$3)-$P41</f>
        <v>6.6588888888888889</v>
      </c>
      <c r="AB41" s="130">
        <f>SUM($Q$3:AB$3)-$P41</f>
        <v>11.88388888888889</v>
      </c>
      <c r="AC41" s="130">
        <f>SUM($Q$3:AC$3)-$P41</f>
        <v>17.515000000000001</v>
      </c>
      <c r="AD41" s="130">
        <f>SUM($Q$3:AD$3)-$P41</f>
        <v>23.015000000000001</v>
      </c>
      <c r="AE41" s="57"/>
      <c r="AF41" s="60">
        <f t="shared" si="3"/>
        <v>42178</v>
      </c>
      <c r="AG41" s="57">
        <f t="shared" si="4"/>
        <v>56</v>
      </c>
      <c r="AH41" s="130">
        <f t="shared" si="13"/>
        <v>-45.617555555555555</v>
      </c>
      <c r="AI41" s="130">
        <f>SUM($AH$3:AI$3)-$P41</f>
        <v>-37.32311111111111</v>
      </c>
      <c r="AJ41" s="130">
        <f>SUM($AH$3:AJ$3)-$P41</f>
        <v>-28.698444444444444</v>
      </c>
      <c r="AK41" s="130">
        <f>SUM($AH$3:AK$3)-$P41</f>
        <v>-19.391999999999996</v>
      </c>
      <c r="AL41" s="130">
        <f>SUM($AH$3:AL$3)-$P41</f>
        <v>-10.085555555555551</v>
      </c>
      <c r="AM41" s="130">
        <f>SUM($AH$3:AM$3)-$P41</f>
        <v>3.5858888888888885</v>
      </c>
      <c r="AN41" s="130">
        <f>SUM($AH$3:AN$3)-$P41</f>
        <v>11.398333333333341</v>
      </c>
      <c r="AO41" s="130">
        <f>SUM($AH$3:AO$3)-$P41</f>
        <v>27.067777777777792</v>
      </c>
      <c r="AP41" s="130">
        <f>SUM($AH$3:AP$3)-$P41</f>
        <v>53.209111111111127</v>
      </c>
      <c r="AQ41" s="130">
        <f>SUM($AH$3:AQ$3)-$P41</f>
        <v>76.862777777777779</v>
      </c>
      <c r="AR41" s="130">
        <f>SUM($AH$3:AR$3)-$P41</f>
        <v>87.153111111111116</v>
      </c>
      <c r="AS41" s="130">
        <f>SUM($AH$3:AS$3)-$P41</f>
        <v>97.62811111111111</v>
      </c>
      <c r="AT41" s="130">
        <f>SUM($AH$3:AT$3)-$P41</f>
        <v>109.74455555555556</v>
      </c>
      <c r="AU41" s="130"/>
      <c r="AV41" s="57"/>
      <c r="AW41" s="67" t="s">
        <v>58</v>
      </c>
      <c r="AX41" s="68"/>
      <c r="AY41" s="68"/>
      <c r="AZ41" s="69">
        <f>SUM(AH3:AU3)</f>
        <v>171.24455555555556</v>
      </c>
      <c r="BA41" s="70" t="str">
        <f>IF(FIXED(AZ41,0)=FIXED('Part 1 Assumptions'!R37,0),"","check")</f>
        <v/>
      </c>
      <c r="BB41" s="71"/>
    </row>
    <row r="42" spans="1:55">
      <c r="A42" s="120">
        <v>13</v>
      </c>
      <c r="B42" s="121" t="s">
        <v>102</v>
      </c>
      <c r="C42" s="121"/>
      <c r="D42" s="121"/>
      <c r="E42" s="121"/>
      <c r="F42" s="121"/>
      <c r="G42" s="121"/>
      <c r="H42" s="121"/>
      <c r="I42" s="121"/>
      <c r="J42" s="121"/>
      <c r="K42" s="123">
        <v>0.15</v>
      </c>
      <c r="L42" s="58"/>
      <c r="M42" s="58">
        <f t="shared" ref="M42:M105" si="14">M41+1</f>
        <v>42179</v>
      </c>
      <c r="N42" s="57">
        <f>$E$25</f>
        <v>2</v>
      </c>
      <c r="O42" s="9">
        <f t="shared" si="11"/>
        <v>0</v>
      </c>
      <c r="P42" s="9">
        <f>SUM($N$5:N42)-SUM($O$5:O42)</f>
        <v>62</v>
      </c>
      <c r="Q42" s="23">
        <f t="shared" si="12"/>
        <v>-56.798888888888889</v>
      </c>
      <c r="R42" s="23">
        <f>SUM($Q$3:R$3)-$P42</f>
        <v>-52.171111111111109</v>
      </c>
      <c r="S42" s="23">
        <f>SUM($Q$3:S$3)-$P42</f>
        <v>-47.447777777777773</v>
      </c>
      <c r="T42" s="23">
        <f>SUM($Q$3:T$3)-$P42</f>
        <v>-42.533333333333331</v>
      </c>
      <c r="U42" s="23">
        <f>SUM($Q$3:U$3)-$P42</f>
        <v>-37.61888888888889</v>
      </c>
      <c r="V42" s="23">
        <f>SUM($Q$3:V$3)-$P42</f>
        <v>-31.629444444444442</v>
      </c>
      <c r="W42" s="23">
        <f>SUM($Q$3:W$3)-$P42</f>
        <v>-27.144999999999996</v>
      </c>
      <c r="X42" s="23">
        <f>SUM($Q$3:X$3)-$P42</f>
        <v>-20.725555555555552</v>
      </c>
      <c r="Y42" s="23">
        <f>SUM($Q$3:Y$3)-$P42</f>
        <v>-12.418888888888887</v>
      </c>
      <c r="Z42" s="23">
        <f>SUM($Q$3:Z$3)-$P42</f>
        <v>-4.5183333333333309</v>
      </c>
      <c r="AA42" s="23">
        <f>SUM($Q$3:AA$3)-$P42</f>
        <v>0.65888888888888886</v>
      </c>
      <c r="AB42" s="23">
        <f>SUM($Q$3:AB$3)-$P42</f>
        <v>5.8838888888888903</v>
      </c>
      <c r="AC42" s="23">
        <f>SUM($Q$3:AC$3)-$P42</f>
        <v>11.515000000000001</v>
      </c>
      <c r="AD42" s="23"/>
      <c r="AF42" s="22">
        <f t="shared" si="3"/>
        <v>42179</v>
      </c>
      <c r="AG42" s="9">
        <f t="shared" si="4"/>
        <v>62</v>
      </c>
      <c r="AH42" s="23">
        <f t="shared" si="13"/>
        <v>-51.617555555555555</v>
      </c>
      <c r="AI42" s="23">
        <f>SUM($AH$3:AI$3)-$P42</f>
        <v>-43.32311111111111</v>
      </c>
      <c r="AJ42" s="23">
        <f>SUM($AH$3:AJ$3)-$P42</f>
        <v>-34.698444444444448</v>
      </c>
      <c r="AK42" s="23">
        <f>SUM($AH$3:AK$3)-$P42</f>
        <v>-25.391999999999996</v>
      </c>
      <c r="AL42" s="23">
        <f>SUM($AH$3:AL$3)-$P42</f>
        <v>-16.085555555555551</v>
      </c>
      <c r="AM42" s="23">
        <f>SUM($AH$3:AM$3)-$P42</f>
        <v>-2.4141111111111115</v>
      </c>
      <c r="AN42" s="23">
        <f>SUM($AH$3:AN$3)-$P42</f>
        <v>5.3983333333333405</v>
      </c>
      <c r="AO42" s="23">
        <f>SUM($AH$3:AO$3)-$P42</f>
        <v>21.067777777777792</v>
      </c>
      <c r="AP42" s="23">
        <f>SUM($AH$3:AP$3)-$P42</f>
        <v>47.209111111111127</v>
      </c>
      <c r="AQ42" s="23">
        <f>SUM($AH$3:AQ$3)-$P42</f>
        <v>70.862777777777779</v>
      </c>
      <c r="AR42" s="23">
        <f>SUM($AH$3:AR$3)-$P42</f>
        <v>81.153111111111116</v>
      </c>
      <c r="AS42" s="23">
        <f>SUM($AH$3:AS$3)-$P42</f>
        <v>91.62811111111111</v>
      </c>
      <c r="AT42" s="23">
        <f>SUM($AH$3:AT$3)-$P42</f>
        <v>103.74455555555556</v>
      </c>
      <c r="AU42" s="23"/>
      <c r="AV42" s="57"/>
      <c r="AW42" s="72" t="s">
        <v>70</v>
      </c>
      <c r="AX42" s="73"/>
      <c r="AY42" s="73"/>
      <c r="AZ42" s="74"/>
      <c r="BA42" s="63"/>
      <c r="BB42" s="64"/>
    </row>
    <row r="43" spans="1:55">
      <c r="A43" s="58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>
        <f t="shared" si="14"/>
        <v>42180</v>
      </c>
      <c r="N43" s="57">
        <f>$F$25</f>
        <v>2</v>
      </c>
      <c r="O43" s="9">
        <f t="shared" si="11"/>
        <v>0</v>
      </c>
      <c r="P43" s="9">
        <f>SUM($N$5:N43)-SUM($O$5:O43)</f>
        <v>64</v>
      </c>
      <c r="Q43" s="23">
        <f t="shared" si="12"/>
        <v>-58.798888888888889</v>
      </c>
      <c r="R43" s="23">
        <f>SUM($Q$3:R$3)-$P43</f>
        <v>-54.171111111111109</v>
      </c>
      <c r="S43" s="23">
        <f>SUM($Q$3:S$3)-$P43</f>
        <v>-49.447777777777773</v>
      </c>
      <c r="T43" s="23">
        <f>SUM($Q$3:T$3)-$P43</f>
        <v>-44.533333333333331</v>
      </c>
      <c r="U43" s="23">
        <f>SUM($Q$3:U$3)-$P43</f>
        <v>-39.61888888888889</v>
      </c>
      <c r="V43" s="23">
        <f>SUM($Q$3:V$3)-$P43</f>
        <v>-33.629444444444445</v>
      </c>
      <c r="W43" s="23">
        <f>SUM($Q$3:W$3)-$P43</f>
        <v>-29.144999999999996</v>
      </c>
      <c r="X43" s="23">
        <f>SUM($Q$3:X$3)-$P43</f>
        <v>-22.725555555555552</v>
      </c>
      <c r="Y43" s="23">
        <f>SUM($Q$3:Y$3)-$P43</f>
        <v>-14.418888888888887</v>
      </c>
      <c r="Z43" s="23">
        <f>SUM($Q$3:Z$3)-$P43</f>
        <v>-6.5183333333333309</v>
      </c>
      <c r="AA43" s="23">
        <f>SUM($Q$3:AA$3)-$P43</f>
        <v>-1.3411111111111111</v>
      </c>
      <c r="AB43" s="23">
        <f>SUM($Q$3:AB$3)-$P43</f>
        <v>3.8838888888888903</v>
      </c>
      <c r="AC43" s="23">
        <f>SUM($Q$3:AC$3)-$P43</f>
        <v>9.5150000000000006</v>
      </c>
      <c r="AD43" s="23"/>
      <c r="AF43" s="22">
        <f t="shared" si="3"/>
        <v>42180</v>
      </c>
      <c r="AG43" s="9">
        <f t="shared" si="4"/>
        <v>64</v>
      </c>
      <c r="AH43" s="23">
        <f t="shared" si="13"/>
        <v>-53.617555555555555</v>
      </c>
      <c r="AI43" s="23">
        <f>SUM($AH$3:AI$3)-$P43</f>
        <v>-45.32311111111111</v>
      </c>
      <c r="AJ43" s="23">
        <f>SUM($AH$3:AJ$3)-$P43</f>
        <v>-36.698444444444448</v>
      </c>
      <c r="AK43" s="23">
        <f>SUM($AH$3:AK$3)-$P43</f>
        <v>-27.391999999999996</v>
      </c>
      <c r="AL43" s="23">
        <f>SUM($AH$3:AL$3)-$P43</f>
        <v>-18.085555555555551</v>
      </c>
      <c r="AM43" s="23">
        <f>SUM($AH$3:AM$3)-$P43</f>
        <v>-4.4141111111111115</v>
      </c>
      <c r="AN43" s="23">
        <f>SUM($AH$3:AN$3)-$P43</f>
        <v>3.3983333333333405</v>
      </c>
      <c r="AO43" s="23">
        <f>SUM($AH$3:AO$3)-$P43</f>
        <v>19.067777777777792</v>
      </c>
      <c r="AP43" s="23">
        <f>SUM($AH$3:AP$3)-$P43</f>
        <v>45.209111111111127</v>
      </c>
      <c r="AQ43" s="23">
        <f>SUM($AH$3:AQ$3)-$P43</f>
        <v>68.862777777777779</v>
      </c>
      <c r="AR43" s="23">
        <f>SUM($AH$3:AR$3)-$P43</f>
        <v>79.153111111111116</v>
      </c>
      <c r="AS43" s="23">
        <f>SUM($AH$3:AS$3)-$P43</f>
        <v>89.62811111111111</v>
      </c>
      <c r="AT43" s="23">
        <f>SUM($AH$3:AT$3)-$P43</f>
        <v>101.74455555555556</v>
      </c>
      <c r="AU43" s="23"/>
      <c r="AV43" s="57"/>
      <c r="AW43" s="72" t="s">
        <v>59</v>
      </c>
      <c r="AX43" s="73"/>
      <c r="AY43" s="73"/>
      <c r="AZ43" s="63"/>
      <c r="BA43" s="75" t="str">
        <f>IF(FIXED(BB43,0)=FIXED(AT195+BB40,0),"","!!")</f>
        <v/>
      </c>
      <c r="BB43" s="76">
        <f>AZ39-AX27+BB40</f>
        <v>99</v>
      </c>
    </row>
    <row r="44" spans="1:55">
      <c r="A44" s="58"/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>
        <f t="shared" si="14"/>
        <v>42181</v>
      </c>
      <c r="N44" s="57">
        <f>$G$25</f>
        <v>2</v>
      </c>
      <c r="O44" s="9">
        <f t="shared" si="11"/>
        <v>0</v>
      </c>
      <c r="P44" s="9">
        <f>SUM($N$5:N44)-SUM($O$5:O44)</f>
        <v>66</v>
      </c>
      <c r="Q44" s="23">
        <f t="shared" si="12"/>
        <v>-60.798888888888889</v>
      </c>
      <c r="R44" s="23">
        <f>SUM($Q$3:R$3)-$P44</f>
        <v>-56.171111111111109</v>
      </c>
      <c r="S44" s="23">
        <f>SUM($Q$3:S$3)-$P44</f>
        <v>-51.447777777777773</v>
      </c>
      <c r="T44" s="23">
        <f>SUM($Q$3:T$3)-$P44</f>
        <v>-46.533333333333331</v>
      </c>
      <c r="U44" s="23">
        <f>SUM($Q$3:U$3)-$P44</f>
        <v>-41.61888888888889</v>
      </c>
      <c r="V44" s="23">
        <f>SUM($Q$3:V$3)-$P44</f>
        <v>-35.629444444444445</v>
      </c>
      <c r="W44" s="23">
        <f>SUM($Q$3:W$3)-$P44</f>
        <v>-31.144999999999996</v>
      </c>
      <c r="X44" s="23">
        <f>SUM($Q$3:X$3)-$P44</f>
        <v>-24.725555555555552</v>
      </c>
      <c r="Y44" s="23">
        <f>SUM($Q$3:Y$3)-$P44</f>
        <v>-16.418888888888887</v>
      </c>
      <c r="Z44" s="23">
        <f>SUM($Q$3:Z$3)-$P44</f>
        <v>-8.5183333333333309</v>
      </c>
      <c r="AA44" s="23">
        <f>SUM($Q$3:AA$3)-$P44</f>
        <v>-3.3411111111111111</v>
      </c>
      <c r="AB44" s="23">
        <f>SUM($Q$3:AB$3)-$P44</f>
        <v>1.8838888888888903</v>
      </c>
      <c r="AC44" s="23">
        <f>SUM($Q$3:AC$3)-$P44</f>
        <v>7.5150000000000006</v>
      </c>
      <c r="AD44" s="23"/>
      <c r="AF44" s="22">
        <f t="shared" si="3"/>
        <v>42181</v>
      </c>
      <c r="AG44" s="9">
        <f t="shared" si="4"/>
        <v>66</v>
      </c>
      <c r="AH44" s="23">
        <f t="shared" si="13"/>
        <v>-55.617555555555555</v>
      </c>
      <c r="AI44" s="23">
        <f>SUM($AH$3:AI$3)-$P44</f>
        <v>-47.32311111111111</v>
      </c>
      <c r="AJ44" s="23">
        <f>SUM($AH$3:AJ$3)-$P44</f>
        <v>-38.698444444444448</v>
      </c>
      <c r="AK44" s="23">
        <f>SUM($AH$3:AK$3)-$P44</f>
        <v>-29.391999999999996</v>
      </c>
      <c r="AL44" s="23">
        <f>SUM($AH$3:AL$3)-$P44</f>
        <v>-20.085555555555551</v>
      </c>
      <c r="AM44" s="23">
        <f>SUM($AH$3:AM$3)-$P44</f>
        <v>-6.4141111111111115</v>
      </c>
      <c r="AN44" s="23">
        <f>SUM($AH$3:AN$3)-$P44</f>
        <v>1.3983333333333405</v>
      </c>
      <c r="AO44" s="23">
        <f>SUM($AH$3:AO$3)-$P44</f>
        <v>17.067777777777792</v>
      </c>
      <c r="AP44" s="23">
        <f>SUM($AH$3:AP$3)-$P44</f>
        <v>43.209111111111127</v>
      </c>
      <c r="AQ44" s="23">
        <f>SUM($AH$3:AQ$3)-$P44</f>
        <v>66.862777777777779</v>
      </c>
      <c r="AR44" s="23">
        <f>SUM($AH$3:AR$3)-$P44</f>
        <v>77.153111111111116</v>
      </c>
      <c r="AS44" s="23">
        <f>SUM($AH$3:AS$3)-$P44</f>
        <v>87.62811111111111</v>
      </c>
      <c r="AT44" s="23">
        <f>SUM($AH$3:AT$3)-$P44</f>
        <v>99.744555555555564</v>
      </c>
      <c r="AU44" s="23"/>
      <c r="AV44" s="57"/>
      <c r="AW44" s="72" t="s">
        <v>62</v>
      </c>
      <c r="AX44" s="73"/>
      <c r="AY44" s="73"/>
      <c r="AZ44" s="63"/>
      <c r="BA44" s="63"/>
      <c r="BB44" s="155">
        <f>BB43/7</f>
        <v>14.142857142857142</v>
      </c>
    </row>
    <row r="45" spans="1:5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>
        <f t="shared" si="14"/>
        <v>42182</v>
      </c>
      <c r="N45" s="57">
        <f>$H$25</f>
        <v>2</v>
      </c>
      <c r="O45" s="9">
        <f t="shared" si="11"/>
        <v>0</v>
      </c>
      <c r="P45" s="9">
        <f>SUM($N$5:N45)-SUM($O$5:O45)</f>
        <v>68</v>
      </c>
      <c r="Q45" s="23">
        <f t="shared" si="12"/>
        <v>-62.798888888888889</v>
      </c>
      <c r="R45" s="23">
        <f>SUM($Q$3:R$3)-$P45</f>
        <v>-58.171111111111109</v>
      </c>
      <c r="S45" s="23">
        <f>SUM($Q$3:S$3)-$P45</f>
        <v>-53.447777777777773</v>
      </c>
      <c r="T45" s="23">
        <f>SUM($Q$3:T$3)-$P45</f>
        <v>-48.533333333333331</v>
      </c>
      <c r="U45" s="23">
        <f>SUM($Q$3:U$3)-$P45</f>
        <v>-43.61888888888889</v>
      </c>
      <c r="V45" s="23">
        <f>SUM($Q$3:V$3)-$P45</f>
        <v>-37.629444444444445</v>
      </c>
      <c r="W45" s="23">
        <f>SUM($Q$3:W$3)-$P45</f>
        <v>-33.144999999999996</v>
      </c>
      <c r="X45" s="23">
        <f>SUM($Q$3:X$3)-$P45</f>
        <v>-26.725555555555552</v>
      </c>
      <c r="Y45" s="23">
        <f>SUM($Q$3:Y$3)-$P45</f>
        <v>-18.418888888888887</v>
      </c>
      <c r="Z45" s="23">
        <f>SUM($Q$3:Z$3)-$P45</f>
        <v>-10.518333333333331</v>
      </c>
      <c r="AA45" s="23">
        <f>SUM($Q$3:AA$3)-$P45</f>
        <v>-5.3411111111111111</v>
      </c>
      <c r="AB45" s="23">
        <f>SUM($Q$3:AB$3)-$P45</f>
        <v>-0.11611111111110972</v>
      </c>
      <c r="AC45" s="23">
        <f>SUM($Q$3:AC$3)-$P45</f>
        <v>5.5150000000000006</v>
      </c>
      <c r="AD45" s="23"/>
      <c r="AF45" s="22">
        <f t="shared" si="3"/>
        <v>42182</v>
      </c>
      <c r="AG45" s="9">
        <f t="shared" si="4"/>
        <v>68</v>
      </c>
      <c r="AH45" s="23">
        <f t="shared" si="13"/>
        <v>-57.617555555555555</v>
      </c>
      <c r="AI45" s="23">
        <f>SUM($AH$3:AI$3)-$P45</f>
        <v>-49.32311111111111</v>
      </c>
      <c r="AJ45" s="23">
        <f>SUM($AH$3:AJ$3)-$P45</f>
        <v>-40.698444444444448</v>
      </c>
      <c r="AK45" s="23">
        <f>SUM($AH$3:AK$3)-$P45</f>
        <v>-31.391999999999996</v>
      </c>
      <c r="AL45" s="23">
        <f>SUM($AH$3:AL$3)-$P45</f>
        <v>-22.085555555555551</v>
      </c>
      <c r="AM45" s="23">
        <f>SUM($AH$3:AM$3)-$P45</f>
        <v>-8.4141111111111115</v>
      </c>
      <c r="AN45" s="23">
        <f>SUM($AH$3:AN$3)-$P45</f>
        <v>-0.60166666666665947</v>
      </c>
      <c r="AO45" s="23">
        <f>SUM($AH$3:AO$3)-$P45</f>
        <v>15.067777777777792</v>
      </c>
      <c r="AP45" s="23">
        <f>SUM($AH$3:AP$3)-$P45</f>
        <v>41.209111111111127</v>
      </c>
      <c r="AQ45" s="23">
        <f>SUM($AH$3:AQ$3)-$P45</f>
        <v>64.862777777777779</v>
      </c>
      <c r="AR45" s="23">
        <f>SUM($AH$3:AR$3)-$P45</f>
        <v>75.153111111111116</v>
      </c>
      <c r="AS45" s="23">
        <f>SUM($AH$3:AS$3)-$P45</f>
        <v>85.62811111111111</v>
      </c>
      <c r="AT45" s="23">
        <f>SUM($AH$3:AT$3)-$P45</f>
        <v>97.744555555555564</v>
      </c>
      <c r="AU45" s="23"/>
      <c r="AV45" s="57"/>
      <c r="AW45" s="77" t="s">
        <v>60</v>
      </c>
      <c r="AX45" s="78"/>
      <c r="AY45" s="78"/>
      <c r="AZ45" s="66"/>
      <c r="BA45" s="66"/>
      <c r="BB45" s="79">
        <f>BB43/30.5</f>
        <v>3.2459016393442623</v>
      </c>
    </row>
    <row r="46" spans="1:55" s="157" customFormat="1" ht="18.75">
      <c r="A46" s="159" t="s">
        <v>126</v>
      </c>
      <c r="B46" s="159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58">
        <f t="shared" si="14"/>
        <v>42183</v>
      </c>
      <c r="N46" s="57">
        <f>$I$25</f>
        <v>0</v>
      </c>
      <c r="O46" s="9">
        <f t="shared" si="11"/>
        <v>0</v>
      </c>
      <c r="P46" s="9">
        <f>SUM($N$5:N46)-SUM($O$5:O46)</f>
        <v>68</v>
      </c>
      <c r="Q46" s="135">
        <f t="shared" si="12"/>
        <v>-62.798888888888889</v>
      </c>
      <c r="R46" s="135">
        <f>SUM($Q$3:R$3)-$P46</f>
        <v>-58.171111111111109</v>
      </c>
      <c r="S46" s="135">
        <f>SUM($Q$3:S$3)-$P46</f>
        <v>-53.447777777777773</v>
      </c>
      <c r="T46" s="135">
        <f>SUM($Q$3:T$3)-$P46</f>
        <v>-48.533333333333331</v>
      </c>
      <c r="U46" s="135">
        <f>SUM($Q$3:U$3)-$P46</f>
        <v>-43.61888888888889</v>
      </c>
      <c r="V46" s="135">
        <f>SUM($Q$3:V$3)-$P46</f>
        <v>-37.629444444444445</v>
      </c>
      <c r="W46" s="135">
        <f>SUM($Q$3:W$3)-$P46</f>
        <v>-33.144999999999996</v>
      </c>
      <c r="X46" s="135">
        <f>SUM($Q$3:X$3)-$P46</f>
        <v>-26.725555555555552</v>
      </c>
      <c r="Y46" s="135">
        <f>SUM($Q$3:Y$3)-$P46</f>
        <v>-18.418888888888887</v>
      </c>
      <c r="Z46" s="135">
        <f>SUM($Q$3:Z$3)-$P46</f>
        <v>-10.518333333333331</v>
      </c>
      <c r="AA46" s="135">
        <f>SUM($Q$3:AA$3)-$P46</f>
        <v>-5.3411111111111111</v>
      </c>
      <c r="AB46" s="135">
        <f>SUM($Q$3:AB$3)-$P46</f>
        <v>-0.11611111111110972</v>
      </c>
      <c r="AC46" s="135">
        <f>SUM($Q$3:AC$3)-$P46</f>
        <v>5.5150000000000006</v>
      </c>
      <c r="AD46" s="135"/>
      <c r="AE46"/>
      <c r="AF46" s="22">
        <f t="shared" si="3"/>
        <v>42183</v>
      </c>
      <c r="AG46" s="9">
        <f t="shared" si="4"/>
        <v>68</v>
      </c>
      <c r="AH46" s="135">
        <f t="shared" si="13"/>
        <v>-57.617555555555555</v>
      </c>
      <c r="AI46" s="135">
        <f>SUM($AH$3:AI$3)-$P46</f>
        <v>-49.32311111111111</v>
      </c>
      <c r="AJ46" s="135">
        <f>SUM($AH$3:AJ$3)-$P46</f>
        <v>-40.698444444444448</v>
      </c>
      <c r="AK46" s="135">
        <f>SUM($AH$3:AK$3)-$P46</f>
        <v>-31.391999999999996</v>
      </c>
      <c r="AL46" s="135">
        <f>SUM($AH$3:AL$3)-$P46</f>
        <v>-22.085555555555551</v>
      </c>
      <c r="AM46" s="135">
        <f>SUM($AH$3:AM$3)-$P46</f>
        <v>-8.4141111111111115</v>
      </c>
      <c r="AN46" s="135">
        <f>SUM($AH$3:AN$3)-$P46</f>
        <v>-0.60166666666665947</v>
      </c>
      <c r="AO46" s="135">
        <f>SUM($AH$3:AO$3)-$P46</f>
        <v>15.067777777777792</v>
      </c>
      <c r="AP46" s="135">
        <f>SUM($AH$3:AP$3)-$P46</f>
        <v>41.209111111111127</v>
      </c>
      <c r="AQ46" s="135">
        <f>SUM($AH$3:AQ$3)-$P46</f>
        <v>64.862777777777779</v>
      </c>
      <c r="AR46" s="135">
        <f>SUM($AH$3:AR$3)-$P46</f>
        <v>75.153111111111116</v>
      </c>
      <c r="AS46" s="135">
        <f>SUM($AH$3:AS$3)-$P46</f>
        <v>85.62811111111111</v>
      </c>
      <c r="AT46" s="135">
        <f>SUM($AH$3:AT$3)-$P46</f>
        <v>97.744555555555564</v>
      </c>
      <c r="AU46" s="135"/>
      <c r="AV46" s="158"/>
      <c r="AW46" s="159"/>
      <c r="AX46" s="159"/>
      <c r="AY46" s="159"/>
      <c r="AZ46" s="159"/>
      <c r="BA46" s="159"/>
      <c r="BB46" s="159"/>
    </row>
    <row r="47" spans="1:55" ht="16.5">
      <c r="B47" s="105"/>
      <c r="K47" s="45"/>
      <c r="L47" s="45"/>
      <c r="M47" s="58">
        <f t="shared" si="14"/>
        <v>42184</v>
      </c>
      <c r="N47" s="57">
        <f>$C$25</f>
        <v>2</v>
      </c>
      <c r="O47" s="9">
        <f t="shared" si="11"/>
        <v>0</v>
      </c>
      <c r="P47" s="9">
        <f>SUM($N$5:N47)-SUM($O$5:O47)</f>
        <v>70</v>
      </c>
      <c r="Q47" s="23">
        <f t="shared" si="12"/>
        <v>-64.798888888888882</v>
      </c>
      <c r="R47" s="23">
        <f>SUM($Q$3:R$3)-$P47</f>
        <v>-60.171111111111109</v>
      </c>
      <c r="S47" s="23">
        <f>SUM($Q$3:S$3)-$P47</f>
        <v>-55.447777777777773</v>
      </c>
      <c r="T47" s="23">
        <f>SUM($Q$3:T$3)-$P47</f>
        <v>-50.533333333333331</v>
      </c>
      <c r="U47" s="23">
        <f>SUM($Q$3:U$3)-$P47</f>
        <v>-45.61888888888889</v>
      </c>
      <c r="V47" s="23">
        <f>SUM($Q$3:V$3)-$P47</f>
        <v>-39.629444444444445</v>
      </c>
      <c r="W47" s="23">
        <f>SUM($Q$3:W$3)-$P47</f>
        <v>-35.144999999999996</v>
      </c>
      <c r="X47" s="23">
        <f>SUM($Q$3:X$3)-$P47</f>
        <v>-28.725555555555552</v>
      </c>
      <c r="Y47" s="23">
        <f>SUM($Q$3:Y$3)-$P47</f>
        <v>-20.418888888888887</v>
      </c>
      <c r="Z47" s="23">
        <f>SUM($Q$3:Z$3)-$P47</f>
        <v>-12.518333333333331</v>
      </c>
      <c r="AA47" s="23">
        <f>SUM($Q$3:AA$3)-$P47</f>
        <v>-7.3411111111111111</v>
      </c>
      <c r="AB47" s="23">
        <f>SUM($Q$3:AB$3)-$P47</f>
        <v>-2.1161111111111097</v>
      </c>
      <c r="AC47" s="23">
        <f>SUM($Q$3:AC$3)-$P47</f>
        <v>3.5150000000000006</v>
      </c>
      <c r="AD47" s="23"/>
      <c r="AF47" s="22">
        <f t="shared" si="3"/>
        <v>42184</v>
      </c>
      <c r="AG47" s="9">
        <f t="shared" si="4"/>
        <v>70</v>
      </c>
      <c r="AH47" s="23">
        <f t="shared" si="13"/>
        <v>-59.617555555555555</v>
      </c>
      <c r="AI47" s="23">
        <f>SUM($AH$3:AI$3)-$P47</f>
        <v>-51.32311111111111</v>
      </c>
      <c r="AJ47" s="23">
        <f>SUM($AH$3:AJ$3)-$P47</f>
        <v>-42.698444444444448</v>
      </c>
      <c r="AK47" s="23">
        <f>SUM($AH$3:AK$3)-$P47</f>
        <v>-33.391999999999996</v>
      </c>
      <c r="AL47" s="23">
        <f>SUM($AH$3:AL$3)-$P47</f>
        <v>-24.085555555555551</v>
      </c>
      <c r="AM47" s="23">
        <f>SUM($AH$3:AM$3)-$P47</f>
        <v>-10.414111111111112</v>
      </c>
      <c r="AN47" s="23">
        <f>SUM($AH$3:AN$3)-$P47</f>
        <v>-2.6016666666666595</v>
      </c>
      <c r="AO47" s="23">
        <f>SUM($AH$3:AO$3)-$P47</f>
        <v>13.067777777777792</v>
      </c>
      <c r="AP47" s="23">
        <f>SUM($AH$3:AP$3)-$P47</f>
        <v>39.209111111111127</v>
      </c>
      <c r="AQ47" s="23">
        <f>SUM($AH$3:AQ$3)-$P47</f>
        <v>62.862777777777779</v>
      </c>
      <c r="AR47" s="23">
        <f>SUM($AH$3:AR$3)-$P47</f>
        <v>73.153111111111116</v>
      </c>
      <c r="AS47" s="23">
        <f>SUM($AH$3:AS$3)-$P47</f>
        <v>83.62811111111111</v>
      </c>
      <c r="AT47" s="23">
        <f>SUM($AH$3:AT$3)-$P47</f>
        <v>95.744555555555564</v>
      </c>
      <c r="AU47" s="23"/>
    </row>
    <row r="48" spans="1:55" ht="16.5">
      <c r="B48" s="105"/>
      <c r="K48" s="45"/>
      <c r="L48" s="45"/>
      <c r="M48" s="58">
        <f t="shared" si="14"/>
        <v>42185</v>
      </c>
      <c r="N48" s="57">
        <f>$D$25</f>
        <v>2</v>
      </c>
      <c r="O48" s="9">
        <f t="shared" si="11"/>
        <v>0</v>
      </c>
      <c r="P48" s="9">
        <f>SUM($N$5:N48)-SUM($O$5:O48)</f>
        <v>72</v>
      </c>
      <c r="Q48" s="23">
        <f t="shared" si="12"/>
        <v>-66.798888888888882</v>
      </c>
      <c r="R48" s="23">
        <f>SUM($Q$3:R$3)-$P48</f>
        <v>-62.171111111111109</v>
      </c>
      <c r="S48" s="23">
        <f>SUM($Q$3:S$3)-$P48</f>
        <v>-57.447777777777773</v>
      </c>
      <c r="T48" s="23">
        <f>SUM($Q$3:T$3)-$P48</f>
        <v>-52.533333333333331</v>
      </c>
      <c r="U48" s="23">
        <f>SUM($Q$3:U$3)-$P48</f>
        <v>-47.61888888888889</v>
      </c>
      <c r="V48" s="23">
        <f>SUM($Q$3:V$3)-$P48</f>
        <v>-41.629444444444445</v>
      </c>
      <c r="W48" s="23">
        <f>SUM($Q$3:W$3)-$P48</f>
        <v>-37.144999999999996</v>
      </c>
      <c r="X48" s="23">
        <f>SUM($Q$3:X$3)-$P48</f>
        <v>-30.725555555555552</v>
      </c>
      <c r="Y48" s="23">
        <f>SUM($Q$3:Y$3)-$P48</f>
        <v>-22.418888888888887</v>
      </c>
      <c r="Z48" s="23">
        <f>SUM($Q$3:Z$3)-$P48</f>
        <v>-14.518333333333331</v>
      </c>
      <c r="AA48" s="23">
        <f>SUM($Q$3:AA$3)-$P48</f>
        <v>-9.3411111111111111</v>
      </c>
      <c r="AB48" s="23">
        <f>SUM($Q$3:AB$3)-$P48</f>
        <v>-4.1161111111111097</v>
      </c>
      <c r="AC48" s="23">
        <f>SUM($Q$3:AC$3)-$P48</f>
        <v>1.5150000000000006</v>
      </c>
      <c r="AD48" s="23"/>
      <c r="AF48" s="22">
        <f t="shared" si="3"/>
        <v>42185</v>
      </c>
      <c r="AG48" s="9">
        <f t="shared" si="4"/>
        <v>72</v>
      </c>
      <c r="AH48" s="23">
        <f t="shared" si="13"/>
        <v>-61.617555555555555</v>
      </c>
      <c r="AI48" s="23">
        <f>SUM($AH$3:AI$3)-$P48</f>
        <v>-53.32311111111111</v>
      </c>
      <c r="AJ48" s="23">
        <f>SUM($AH$3:AJ$3)-$P48</f>
        <v>-44.698444444444448</v>
      </c>
      <c r="AK48" s="23">
        <f>SUM($AH$3:AK$3)-$P48</f>
        <v>-35.391999999999996</v>
      </c>
      <c r="AL48" s="23">
        <f>SUM($AH$3:AL$3)-$P48</f>
        <v>-26.085555555555551</v>
      </c>
      <c r="AM48" s="23">
        <f>SUM($AH$3:AM$3)-$P48</f>
        <v>-12.414111111111112</v>
      </c>
      <c r="AN48" s="23">
        <f>SUM($AH$3:AN$3)-$P48</f>
        <v>-4.6016666666666595</v>
      </c>
      <c r="AO48" s="23">
        <f>SUM($AH$3:AO$3)-$P48</f>
        <v>11.067777777777792</v>
      </c>
      <c r="AP48" s="23">
        <f>SUM($AH$3:AP$3)-$P48</f>
        <v>37.209111111111127</v>
      </c>
      <c r="AQ48" s="23">
        <f>SUM($AH$3:AQ$3)-$P48</f>
        <v>60.862777777777779</v>
      </c>
      <c r="AR48" s="23">
        <f>SUM($AH$3:AR$3)-$P48</f>
        <v>71.153111111111116</v>
      </c>
      <c r="AS48" s="23">
        <f>SUM($AH$3:AS$3)-$P48</f>
        <v>81.62811111111111</v>
      </c>
      <c r="AT48" s="23">
        <f>SUM($AH$3:AT$3)-$P48</f>
        <v>93.744555555555564</v>
      </c>
      <c r="AU48" s="23"/>
    </row>
    <row r="49" spans="2:47" ht="16.5">
      <c r="B49" s="105"/>
      <c r="K49" s="45"/>
      <c r="L49" s="45"/>
      <c r="M49" s="58">
        <f t="shared" si="14"/>
        <v>42186</v>
      </c>
      <c r="N49" s="57">
        <f>$E$25</f>
        <v>2</v>
      </c>
      <c r="O49" s="9">
        <f t="shared" si="11"/>
        <v>0</v>
      </c>
      <c r="P49" s="9">
        <f>SUM($N$5:N49)-SUM($O$5:O49)</f>
        <v>74</v>
      </c>
      <c r="Q49" s="23">
        <f t="shared" si="12"/>
        <v>-68.798888888888882</v>
      </c>
      <c r="R49" s="23">
        <f>SUM($Q$3:R$3)-$P49</f>
        <v>-64.171111111111117</v>
      </c>
      <c r="S49" s="23">
        <f>SUM($Q$3:S$3)-$P49</f>
        <v>-59.447777777777773</v>
      </c>
      <c r="T49" s="23">
        <f>SUM($Q$3:T$3)-$P49</f>
        <v>-54.533333333333331</v>
      </c>
      <c r="U49" s="23">
        <f>SUM($Q$3:U$3)-$P49</f>
        <v>-49.61888888888889</v>
      </c>
      <c r="V49" s="23">
        <f>SUM($Q$3:V$3)-$P49</f>
        <v>-43.629444444444445</v>
      </c>
      <c r="W49" s="23">
        <f>SUM($Q$3:W$3)-$P49</f>
        <v>-39.144999999999996</v>
      </c>
      <c r="X49" s="23">
        <f>SUM($Q$3:X$3)-$P49</f>
        <v>-32.725555555555552</v>
      </c>
      <c r="Y49" s="23">
        <f>SUM($Q$3:Y$3)-$P49</f>
        <v>-24.418888888888887</v>
      </c>
      <c r="Z49" s="23">
        <f>SUM($Q$3:Z$3)-$P49</f>
        <v>-16.518333333333331</v>
      </c>
      <c r="AA49" s="23">
        <f>SUM($Q$3:AA$3)-$P49</f>
        <v>-11.341111111111111</v>
      </c>
      <c r="AB49" s="23">
        <f>SUM($Q$3:AB$3)-$P49</f>
        <v>-6.1161111111111097</v>
      </c>
      <c r="AC49" s="23">
        <f>SUM($Q$3:AC$3)-$P49</f>
        <v>-0.48499999999999943</v>
      </c>
      <c r="AD49" s="23"/>
      <c r="AF49" s="22">
        <f t="shared" si="3"/>
        <v>42186</v>
      </c>
      <c r="AG49" s="9">
        <f t="shared" si="4"/>
        <v>74</v>
      </c>
      <c r="AH49" s="23">
        <f t="shared" si="13"/>
        <v>-63.617555555555555</v>
      </c>
      <c r="AI49" s="23">
        <f>SUM($AH$3:AI$3)-$P49</f>
        <v>-55.32311111111111</v>
      </c>
      <c r="AJ49" s="23">
        <f>SUM($AH$3:AJ$3)-$P49</f>
        <v>-46.698444444444448</v>
      </c>
      <c r="AK49" s="23">
        <f>SUM($AH$3:AK$3)-$P49</f>
        <v>-37.391999999999996</v>
      </c>
      <c r="AL49" s="23">
        <f>SUM($AH$3:AL$3)-$P49</f>
        <v>-28.085555555555551</v>
      </c>
      <c r="AM49" s="23">
        <f>SUM($AH$3:AM$3)-$P49</f>
        <v>-14.414111111111112</v>
      </c>
      <c r="AN49" s="23">
        <f>SUM($AH$3:AN$3)-$P49</f>
        <v>-6.6016666666666595</v>
      </c>
      <c r="AO49" s="23">
        <f>SUM($AH$3:AO$3)-$P49</f>
        <v>9.0677777777777919</v>
      </c>
      <c r="AP49" s="23">
        <f>SUM($AH$3:AP$3)-$P49</f>
        <v>35.209111111111127</v>
      </c>
      <c r="AQ49" s="23">
        <f>SUM($AH$3:AQ$3)-$P49</f>
        <v>58.862777777777779</v>
      </c>
      <c r="AR49" s="23">
        <f>SUM($AH$3:AR$3)-$P49</f>
        <v>69.153111111111116</v>
      </c>
      <c r="AS49" s="23">
        <f>SUM($AH$3:AS$3)-$P49</f>
        <v>79.62811111111111</v>
      </c>
      <c r="AT49" s="23">
        <f>SUM($AH$3:AT$3)-$P49</f>
        <v>91.744555555555564</v>
      </c>
      <c r="AU49" s="23"/>
    </row>
    <row r="50" spans="2:47" ht="16.5">
      <c r="B50" s="105"/>
      <c r="K50" s="45"/>
      <c r="L50" s="45"/>
      <c r="M50" s="58">
        <f t="shared" si="14"/>
        <v>42187</v>
      </c>
      <c r="N50" s="57">
        <f>$F$25</f>
        <v>2</v>
      </c>
      <c r="O50" s="9">
        <f t="shared" si="11"/>
        <v>0</v>
      </c>
      <c r="P50" s="9">
        <f>SUM($N$5:N50)-SUM($O$5:O50)</f>
        <v>76</v>
      </c>
      <c r="Q50" s="23">
        <f t="shared" si="12"/>
        <v>-70.798888888888882</v>
      </c>
      <c r="R50" s="23">
        <f>SUM($Q$3:R$3)-$P50</f>
        <v>-66.171111111111117</v>
      </c>
      <c r="S50" s="23">
        <f>SUM($Q$3:S$3)-$P50</f>
        <v>-61.447777777777773</v>
      </c>
      <c r="T50" s="23">
        <f>SUM($Q$3:T$3)-$P50</f>
        <v>-56.533333333333331</v>
      </c>
      <c r="U50" s="23">
        <f>SUM($Q$3:U$3)-$P50</f>
        <v>-51.61888888888889</v>
      </c>
      <c r="V50" s="23">
        <f>SUM($Q$3:V$3)-$P50</f>
        <v>-45.629444444444445</v>
      </c>
      <c r="W50" s="23">
        <f>SUM($Q$3:W$3)-$P50</f>
        <v>-41.144999999999996</v>
      </c>
      <c r="X50" s="23">
        <f>SUM($Q$3:X$3)-$P50</f>
        <v>-34.725555555555552</v>
      </c>
      <c r="Y50" s="23">
        <f>SUM($Q$3:Y$3)-$P50</f>
        <v>-26.418888888888887</v>
      </c>
      <c r="Z50" s="23">
        <f>SUM($Q$3:Z$3)-$P50</f>
        <v>-18.518333333333331</v>
      </c>
      <c r="AA50" s="23">
        <f>SUM($Q$3:AA$3)-$P50</f>
        <v>-13.341111111111111</v>
      </c>
      <c r="AB50" s="23">
        <f>SUM($Q$3:AB$3)-$P50</f>
        <v>-8.1161111111111097</v>
      </c>
      <c r="AC50" s="23">
        <f>SUM($Q$3:AC$3)-$P50</f>
        <v>-2.4849999999999994</v>
      </c>
      <c r="AD50" s="23"/>
      <c r="AF50" s="22">
        <f t="shared" si="3"/>
        <v>42187</v>
      </c>
      <c r="AG50" s="9">
        <f t="shared" si="4"/>
        <v>76</v>
      </c>
      <c r="AH50" s="23">
        <f t="shared" si="13"/>
        <v>-65.617555555555555</v>
      </c>
      <c r="AI50" s="23">
        <f>SUM($AH$3:AI$3)-$P50</f>
        <v>-57.32311111111111</v>
      </c>
      <c r="AJ50" s="23">
        <f>SUM($AH$3:AJ$3)-$P50</f>
        <v>-48.698444444444448</v>
      </c>
      <c r="AK50" s="23">
        <f>SUM($AH$3:AK$3)-$P50</f>
        <v>-39.391999999999996</v>
      </c>
      <c r="AL50" s="23">
        <f>SUM($AH$3:AL$3)-$P50</f>
        <v>-30.085555555555551</v>
      </c>
      <c r="AM50" s="23">
        <f>SUM($AH$3:AM$3)-$P50</f>
        <v>-16.414111111111112</v>
      </c>
      <c r="AN50" s="23">
        <f>SUM($AH$3:AN$3)-$P50</f>
        <v>-8.6016666666666595</v>
      </c>
      <c r="AO50" s="23">
        <f>SUM($AH$3:AO$3)-$P50</f>
        <v>7.0677777777777919</v>
      </c>
      <c r="AP50" s="23">
        <f>SUM($AH$3:AP$3)-$P50</f>
        <v>33.209111111111127</v>
      </c>
      <c r="AQ50" s="23">
        <f>SUM($AH$3:AQ$3)-$P50</f>
        <v>56.862777777777779</v>
      </c>
      <c r="AR50" s="23">
        <f>SUM($AH$3:AR$3)-$P50</f>
        <v>67.153111111111116</v>
      </c>
      <c r="AS50" s="23">
        <f>SUM($AH$3:AS$3)-$P50</f>
        <v>77.62811111111111</v>
      </c>
      <c r="AT50" s="23">
        <f>SUM($AH$3:AT$3)-$P50</f>
        <v>89.744555555555564</v>
      </c>
      <c r="AU50" s="23"/>
    </row>
    <row r="51" spans="2:47" ht="16.5">
      <c r="B51" s="105"/>
      <c r="K51" s="45"/>
      <c r="L51" s="45"/>
      <c r="M51" s="58">
        <f t="shared" si="14"/>
        <v>42188</v>
      </c>
      <c r="N51" s="57">
        <f>$G$25</f>
        <v>2</v>
      </c>
      <c r="O51" s="9">
        <f t="shared" si="11"/>
        <v>0</v>
      </c>
      <c r="P51" s="9">
        <f>SUM($N$5:N51)-SUM($O$5:O51)</f>
        <v>78</v>
      </c>
      <c r="Q51" s="23">
        <f t="shared" si="12"/>
        <v>-72.798888888888882</v>
      </c>
      <c r="R51" s="23">
        <f>SUM($Q$3:R$3)-$P51</f>
        <v>-68.171111111111117</v>
      </c>
      <c r="S51" s="23">
        <f>SUM($Q$3:S$3)-$P51</f>
        <v>-63.447777777777773</v>
      </c>
      <c r="T51" s="23">
        <f>SUM($Q$3:T$3)-$P51</f>
        <v>-58.533333333333331</v>
      </c>
      <c r="U51" s="23">
        <f>SUM($Q$3:U$3)-$P51</f>
        <v>-53.61888888888889</v>
      </c>
      <c r="V51" s="23">
        <f>SUM($Q$3:V$3)-$P51</f>
        <v>-47.629444444444445</v>
      </c>
      <c r="W51" s="23">
        <f>SUM($Q$3:W$3)-$P51</f>
        <v>-43.144999999999996</v>
      </c>
      <c r="X51" s="23">
        <f>SUM($Q$3:X$3)-$P51</f>
        <v>-36.725555555555552</v>
      </c>
      <c r="Y51" s="23">
        <f>SUM($Q$3:Y$3)-$P51</f>
        <v>-28.418888888888887</v>
      </c>
      <c r="Z51" s="23">
        <f>SUM($Q$3:Z$3)-$P51</f>
        <v>-20.518333333333331</v>
      </c>
      <c r="AA51" s="23">
        <f>SUM($Q$3:AA$3)-$P51</f>
        <v>-15.341111111111111</v>
      </c>
      <c r="AB51" s="23">
        <f>SUM($Q$3:AB$3)-$P51</f>
        <v>-10.11611111111111</v>
      </c>
      <c r="AC51" s="23">
        <f>SUM($Q$3:AC$3)-$P51</f>
        <v>-4.4849999999999994</v>
      </c>
      <c r="AD51" s="23"/>
      <c r="AF51" s="22">
        <f t="shared" si="3"/>
        <v>42188</v>
      </c>
      <c r="AG51" s="9">
        <f t="shared" si="4"/>
        <v>78</v>
      </c>
      <c r="AH51" s="23">
        <f t="shared" si="13"/>
        <v>-67.617555555555555</v>
      </c>
      <c r="AI51" s="23">
        <f>SUM($AH$3:AI$3)-$P51</f>
        <v>-59.32311111111111</v>
      </c>
      <c r="AJ51" s="23">
        <f>SUM($AH$3:AJ$3)-$P51</f>
        <v>-50.698444444444448</v>
      </c>
      <c r="AK51" s="23">
        <f>SUM($AH$3:AK$3)-$P51</f>
        <v>-41.391999999999996</v>
      </c>
      <c r="AL51" s="23">
        <f>SUM($AH$3:AL$3)-$P51</f>
        <v>-32.085555555555551</v>
      </c>
      <c r="AM51" s="23">
        <f>SUM($AH$3:AM$3)-$P51</f>
        <v>-18.414111111111112</v>
      </c>
      <c r="AN51" s="23">
        <f>SUM($AH$3:AN$3)-$P51</f>
        <v>-10.601666666666659</v>
      </c>
      <c r="AO51" s="23">
        <f>SUM($AH$3:AO$3)-$P51</f>
        <v>5.0677777777777919</v>
      </c>
      <c r="AP51" s="23">
        <f>SUM($AH$3:AP$3)-$P51</f>
        <v>31.209111111111127</v>
      </c>
      <c r="AQ51" s="23">
        <f>SUM($AH$3:AQ$3)-$P51</f>
        <v>54.862777777777779</v>
      </c>
      <c r="AR51" s="23">
        <f>SUM($AH$3:AR$3)-$P51</f>
        <v>65.153111111111116</v>
      </c>
      <c r="AS51" s="23">
        <f>SUM($AH$3:AS$3)-$P51</f>
        <v>75.62811111111111</v>
      </c>
      <c r="AT51" s="23">
        <f>SUM($AH$3:AT$3)-$P51</f>
        <v>87.744555555555564</v>
      </c>
      <c r="AU51" s="23"/>
    </row>
    <row r="52" spans="2:47" ht="16.5">
      <c r="B52" s="105"/>
      <c r="K52" s="45"/>
      <c r="L52" s="45"/>
      <c r="M52" s="58">
        <f t="shared" si="14"/>
        <v>42189</v>
      </c>
      <c r="N52" s="57">
        <f>$H$25</f>
        <v>2</v>
      </c>
      <c r="O52" s="9">
        <f t="shared" si="11"/>
        <v>0</v>
      </c>
      <c r="P52" s="9">
        <f>SUM($N$5:N52)-SUM($O$5:O52)</f>
        <v>80</v>
      </c>
      <c r="Q52" s="23">
        <f t="shared" si="12"/>
        <v>-74.798888888888882</v>
      </c>
      <c r="R52" s="23">
        <f>SUM($Q$3:R$3)-$P52</f>
        <v>-70.171111111111117</v>
      </c>
      <c r="S52" s="23">
        <f>SUM($Q$3:S$3)-$P52</f>
        <v>-65.447777777777773</v>
      </c>
      <c r="T52" s="23">
        <f>SUM($Q$3:T$3)-$P52</f>
        <v>-60.533333333333331</v>
      </c>
      <c r="U52" s="23">
        <f>SUM($Q$3:U$3)-$P52</f>
        <v>-55.61888888888889</v>
      </c>
      <c r="V52" s="23">
        <f>SUM($Q$3:V$3)-$P52</f>
        <v>-49.629444444444445</v>
      </c>
      <c r="W52" s="23">
        <f>SUM($Q$3:W$3)-$P52</f>
        <v>-45.144999999999996</v>
      </c>
      <c r="X52" s="23">
        <f>SUM($Q$3:X$3)-$P52</f>
        <v>-38.725555555555552</v>
      </c>
      <c r="Y52" s="23">
        <f>SUM($Q$3:Y$3)-$P52</f>
        <v>-30.418888888888887</v>
      </c>
      <c r="Z52" s="23">
        <f>SUM($Q$3:Z$3)-$P52</f>
        <v>-22.518333333333331</v>
      </c>
      <c r="AA52" s="23">
        <f>SUM($Q$3:AA$3)-$P52</f>
        <v>-17.341111111111111</v>
      </c>
      <c r="AB52" s="23">
        <f>SUM($Q$3:AB$3)-$P52</f>
        <v>-12.11611111111111</v>
      </c>
      <c r="AC52" s="23">
        <f>SUM($Q$3:AC$3)-$P52</f>
        <v>-6.4849999999999994</v>
      </c>
      <c r="AD52" s="23"/>
      <c r="AF52" s="22">
        <f t="shared" si="3"/>
        <v>42189</v>
      </c>
      <c r="AG52" s="9">
        <f t="shared" si="4"/>
        <v>80</v>
      </c>
      <c r="AH52" s="23">
        <f t="shared" si="13"/>
        <v>-69.617555555555555</v>
      </c>
      <c r="AI52" s="23">
        <f>SUM($AH$3:AI$3)-$P52</f>
        <v>-61.32311111111111</v>
      </c>
      <c r="AJ52" s="23">
        <f>SUM($AH$3:AJ$3)-$P52</f>
        <v>-52.698444444444448</v>
      </c>
      <c r="AK52" s="23">
        <f>SUM($AH$3:AK$3)-$P52</f>
        <v>-43.391999999999996</v>
      </c>
      <c r="AL52" s="23">
        <f>SUM($AH$3:AL$3)-$P52</f>
        <v>-34.085555555555551</v>
      </c>
      <c r="AM52" s="23">
        <f>SUM($AH$3:AM$3)-$P52</f>
        <v>-20.414111111111112</v>
      </c>
      <c r="AN52" s="23">
        <f>SUM($AH$3:AN$3)-$P52</f>
        <v>-12.601666666666659</v>
      </c>
      <c r="AO52" s="23">
        <f>SUM($AH$3:AO$3)-$P52</f>
        <v>3.0677777777777919</v>
      </c>
      <c r="AP52" s="23">
        <f>SUM($AH$3:AP$3)-$P52</f>
        <v>29.209111111111127</v>
      </c>
      <c r="AQ52" s="23">
        <f>SUM($AH$3:AQ$3)-$P52</f>
        <v>52.862777777777779</v>
      </c>
      <c r="AR52" s="23">
        <f>SUM($AH$3:AR$3)-$P52</f>
        <v>63.153111111111116</v>
      </c>
      <c r="AS52" s="23">
        <f>SUM($AH$3:AS$3)-$P52</f>
        <v>73.62811111111111</v>
      </c>
      <c r="AT52" s="23">
        <f>SUM($AH$3:AT$3)-$P52</f>
        <v>85.744555555555564</v>
      </c>
      <c r="AU52" s="23"/>
    </row>
    <row r="53" spans="2:47" ht="16.5">
      <c r="B53" s="105"/>
      <c r="K53" s="45"/>
      <c r="L53" s="45"/>
      <c r="M53" s="58">
        <f t="shared" si="14"/>
        <v>42190</v>
      </c>
      <c r="N53" s="106">
        <f>$I$25</f>
        <v>0</v>
      </c>
      <c r="O53" s="9">
        <f t="shared" si="11"/>
        <v>0</v>
      </c>
      <c r="P53" s="9">
        <f>SUM($N$5:N53)-SUM($O$5:O53)</f>
        <v>80</v>
      </c>
      <c r="Q53" s="23">
        <f t="shared" si="12"/>
        <v>-74.798888888888882</v>
      </c>
      <c r="R53" s="23">
        <f>SUM($Q$3:R$3)-$P53</f>
        <v>-70.171111111111117</v>
      </c>
      <c r="S53" s="23">
        <f>SUM($Q$3:S$3)-$P53</f>
        <v>-65.447777777777773</v>
      </c>
      <c r="T53" s="23">
        <f>SUM($Q$3:T$3)-$P53</f>
        <v>-60.533333333333331</v>
      </c>
      <c r="U53" s="23">
        <f>SUM($Q$3:U$3)-$P53</f>
        <v>-55.61888888888889</v>
      </c>
      <c r="V53" s="23">
        <f>SUM($Q$3:V$3)-$P53</f>
        <v>-49.629444444444445</v>
      </c>
      <c r="W53" s="23">
        <f>SUM($Q$3:W$3)-$P53</f>
        <v>-45.144999999999996</v>
      </c>
      <c r="X53" s="23">
        <f>SUM($Q$3:X$3)-$P53</f>
        <v>-38.725555555555552</v>
      </c>
      <c r="Y53" s="23">
        <f>SUM($Q$3:Y$3)-$P53</f>
        <v>-30.418888888888887</v>
      </c>
      <c r="Z53" s="23">
        <f>SUM($Q$3:Z$3)-$P53</f>
        <v>-22.518333333333331</v>
      </c>
      <c r="AA53" s="23">
        <f>SUM($Q$3:AA$3)-$P53</f>
        <v>-17.341111111111111</v>
      </c>
      <c r="AB53" s="23">
        <f>SUM($Q$3:AB$3)-$P53</f>
        <v>-12.11611111111111</v>
      </c>
      <c r="AC53" s="23">
        <f>SUM($Q$3:AC$3)-$P53</f>
        <v>-6.4849999999999994</v>
      </c>
      <c r="AD53" s="23"/>
      <c r="AF53" s="22">
        <f t="shared" si="3"/>
        <v>42190</v>
      </c>
      <c r="AG53" s="9">
        <f t="shared" si="4"/>
        <v>80</v>
      </c>
      <c r="AH53" s="23">
        <f t="shared" si="13"/>
        <v>-69.617555555555555</v>
      </c>
      <c r="AI53" s="23">
        <f>SUM($AH$3:AI$3)-$P53</f>
        <v>-61.32311111111111</v>
      </c>
      <c r="AJ53" s="23">
        <f>SUM($AH$3:AJ$3)-$P53</f>
        <v>-52.698444444444448</v>
      </c>
      <c r="AK53" s="23">
        <f>SUM($AH$3:AK$3)-$P53</f>
        <v>-43.391999999999996</v>
      </c>
      <c r="AL53" s="23">
        <f>SUM($AH$3:AL$3)-$P53</f>
        <v>-34.085555555555551</v>
      </c>
      <c r="AM53" s="23">
        <f>SUM($AH$3:AM$3)-$P53</f>
        <v>-20.414111111111112</v>
      </c>
      <c r="AN53" s="23">
        <f>SUM($AH$3:AN$3)-$P53</f>
        <v>-12.601666666666659</v>
      </c>
      <c r="AO53" s="23">
        <f>SUM($AH$3:AO$3)-$P53</f>
        <v>3.0677777777777919</v>
      </c>
      <c r="AP53" s="23">
        <f>SUM($AH$3:AP$3)-$P53</f>
        <v>29.209111111111127</v>
      </c>
      <c r="AQ53" s="23">
        <f>SUM($AH$3:AQ$3)-$P53</f>
        <v>52.862777777777779</v>
      </c>
      <c r="AR53" s="23">
        <f>SUM($AH$3:AR$3)-$P53</f>
        <v>63.153111111111116</v>
      </c>
      <c r="AS53" s="23">
        <f>SUM($AH$3:AS$3)-$P53</f>
        <v>73.62811111111111</v>
      </c>
      <c r="AT53" s="23">
        <f>SUM($AH$3:AT$3)-$P53</f>
        <v>85.744555555555564</v>
      </c>
      <c r="AU53" s="23"/>
    </row>
    <row r="54" spans="2:47">
      <c r="K54" s="45"/>
      <c r="L54" s="45"/>
      <c r="M54" s="58">
        <f t="shared" si="14"/>
        <v>42191</v>
      </c>
      <c r="N54" s="57">
        <f>$C$25</f>
        <v>2</v>
      </c>
      <c r="O54" s="9">
        <f t="shared" si="11"/>
        <v>0</v>
      </c>
      <c r="P54" s="9">
        <f>SUM($N$5:N54)-SUM($O$5:O54)</f>
        <v>82</v>
      </c>
      <c r="Q54" s="23">
        <f t="shared" si="12"/>
        <v>-76.798888888888882</v>
      </c>
      <c r="R54" s="23">
        <f>SUM($Q$3:R$3)-$P54</f>
        <v>-72.171111111111117</v>
      </c>
      <c r="S54" s="23">
        <f>SUM($Q$3:S$3)-$P54</f>
        <v>-67.447777777777773</v>
      </c>
      <c r="T54" s="23">
        <f>SUM($Q$3:T$3)-$P54</f>
        <v>-62.533333333333331</v>
      </c>
      <c r="U54" s="23">
        <f>SUM($Q$3:U$3)-$P54</f>
        <v>-57.61888888888889</v>
      </c>
      <c r="V54" s="23">
        <f>SUM($Q$3:V$3)-$P54</f>
        <v>-51.629444444444445</v>
      </c>
      <c r="W54" s="23">
        <f>SUM($Q$3:W$3)-$P54</f>
        <v>-47.144999999999996</v>
      </c>
      <c r="X54" s="23">
        <f>SUM($Q$3:X$3)-$P54</f>
        <v>-40.725555555555552</v>
      </c>
      <c r="Y54" s="23">
        <f>SUM($Q$3:Y$3)-$P54</f>
        <v>-32.418888888888887</v>
      </c>
      <c r="Z54" s="23">
        <f>SUM($Q$3:Z$3)-$P54</f>
        <v>-24.518333333333331</v>
      </c>
      <c r="AA54" s="23">
        <f>SUM($Q$3:AA$3)-$P54</f>
        <v>-19.341111111111111</v>
      </c>
      <c r="AB54" s="23">
        <f>SUM($Q$3:AB$3)-$P54</f>
        <v>-14.11611111111111</v>
      </c>
      <c r="AC54" s="23">
        <f>SUM($Q$3:AC$3)-$P54</f>
        <v>-8.4849999999999994</v>
      </c>
      <c r="AD54" s="23"/>
      <c r="AF54" s="22">
        <f t="shared" si="3"/>
        <v>42191</v>
      </c>
      <c r="AG54" s="9">
        <f t="shared" si="4"/>
        <v>82</v>
      </c>
      <c r="AH54" s="23">
        <f t="shared" si="13"/>
        <v>-71.617555555555555</v>
      </c>
      <c r="AI54" s="23">
        <f>SUM($AH$3:AI$3)-$P54</f>
        <v>-63.32311111111111</v>
      </c>
      <c r="AJ54" s="23">
        <f>SUM($AH$3:AJ$3)-$P54</f>
        <v>-54.698444444444448</v>
      </c>
      <c r="AK54" s="23">
        <f>SUM($AH$3:AK$3)-$P54</f>
        <v>-45.391999999999996</v>
      </c>
      <c r="AL54" s="23">
        <f>SUM($AH$3:AL$3)-$P54</f>
        <v>-36.085555555555551</v>
      </c>
      <c r="AM54" s="23">
        <f>SUM($AH$3:AM$3)-$P54</f>
        <v>-22.414111111111112</v>
      </c>
      <c r="AN54" s="23">
        <f>SUM($AH$3:AN$3)-$P54</f>
        <v>-14.601666666666659</v>
      </c>
      <c r="AO54" s="23">
        <f>SUM($AH$3:AO$3)-$P54</f>
        <v>1.0677777777777919</v>
      </c>
      <c r="AP54" s="23">
        <f>SUM($AH$3:AP$3)-$P54</f>
        <v>27.209111111111127</v>
      </c>
      <c r="AQ54" s="23">
        <f>SUM($AH$3:AQ$3)-$P54</f>
        <v>50.862777777777779</v>
      </c>
      <c r="AR54" s="23">
        <f>SUM($AH$3:AR$3)-$P54</f>
        <v>61.153111111111116</v>
      </c>
      <c r="AS54" s="23">
        <f>SUM($AH$3:AS$3)-$P54</f>
        <v>71.62811111111111</v>
      </c>
      <c r="AT54" s="23">
        <f>SUM($AH$3:AT$3)-$P54</f>
        <v>83.744555555555564</v>
      </c>
      <c r="AU54" s="23"/>
    </row>
    <row r="55" spans="2:47">
      <c r="K55" s="45"/>
      <c r="L55" s="45"/>
      <c r="M55" s="58">
        <f t="shared" si="14"/>
        <v>42192</v>
      </c>
      <c r="N55" s="57">
        <f>$D$25</f>
        <v>2</v>
      </c>
      <c r="O55" s="9">
        <f t="shared" si="11"/>
        <v>0</v>
      </c>
      <c r="P55" s="9">
        <f>SUM($N$5:N55)-SUM($O$5:O55)</f>
        <v>84</v>
      </c>
      <c r="Q55" s="23">
        <f t="shared" si="12"/>
        <v>-78.798888888888882</v>
      </c>
      <c r="R55" s="23">
        <f>SUM($Q$3:R$3)-$P55</f>
        <v>-74.171111111111117</v>
      </c>
      <c r="S55" s="23">
        <f>SUM($Q$3:S$3)-$P55</f>
        <v>-69.447777777777773</v>
      </c>
      <c r="T55" s="23">
        <f>SUM($Q$3:T$3)-$P55</f>
        <v>-64.533333333333331</v>
      </c>
      <c r="U55" s="23">
        <f>SUM($Q$3:U$3)-$P55</f>
        <v>-59.61888888888889</v>
      </c>
      <c r="V55" s="23">
        <f>SUM($Q$3:V$3)-$P55</f>
        <v>-53.629444444444445</v>
      </c>
      <c r="W55" s="23">
        <f>SUM($Q$3:W$3)-$P55</f>
        <v>-49.144999999999996</v>
      </c>
      <c r="X55" s="23">
        <f>SUM($Q$3:X$3)-$P55</f>
        <v>-42.725555555555552</v>
      </c>
      <c r="Y55" s="23">
        <f>SUM($Q$3:Y$3)-$P55</f>
        <v>-34.418888888888887</v>
      </c>
      <c r="Z55" s="23">
        <f>SUM($Q$3:Z$3)-$P55</f>
        <v>-26.518333333333331</v>
      </c>
      <c r="AA55" s="23">
        <f>SUM($Q$3:AA$3)-$P55</f>
        <v>-21.341111111111111</v>
      </c>
      <c r="AB55" s="23">
        <f>SUM($Q$3:AB$3)-$P55</f>
        <v>-16.11611111111111</v>
      </c>
      <c r="AC55" s="23">
        <f>SUM($Q$3:AC$3)-$P55</f>
        <v>-10.484999999999999</v>
      </c>
      <c r="AD55" s="23"/>
      <c r="AF55" s="22">
        <f t="shared" si="3"/>
        <v>42192</v>
      </c>
      <c r="AG55" s="9">
        <f t="shared" si="4"/>
        <v>84</v>
      </c>
      <c r="AH55" s="23">
        <f t="shared" si="13"/>
        <v>-73.617555555555555</v>
      </c>
      <c r="AI55" s="23">
        <f>SUM($AH$3:AI$3)-$P55</f>
        <v>-65.323111111111103</v>
      </c>
      <c r="AJ55" s="23">
        <f>SUM($AH$3:AJ$3)-$P55</f>
        <v>-56.698444444444448</v>
      </c>
      <c r="AK55" s="23">
        <f>SUM($AH$3:AK$3)-$P55</f>
        <v>-47.391999999999996</v>
      </c>
      <c r="AL55" s="23">
        <f>SUM($AH$3:AL$3)-$P55</f>
        <v>-38.085555555555551</v>
      </c>
      <c r="AM55" s="23">
        <f>SUM($AH$3:AM$3)-$P55</f>
        <v>-24.414111111111112</v>
      </c>
      <c r="AN55" s="23">
        <f>SUM($AH$3:AN$3)-$P55</f>
        <v>-16.601666666666659</v>
      </c>
      <c r="AO55" s="23">
        <f>SUM($AH$3:AO$3)-$P55</f>
        <v>-0.93222222222220807</v>
      </c>
      <c r="AP55" s="23">
        <f>SUM($AH$3:AP$3)-$P55</f>
        <v>25.209111111111127</v>
      </c>
      <c r="AQ55" s="23">
        <f>SUM($AH$3:AQ$3)-$P55</f>
        <v>48.862777777777779</v>
      </c>
      <c r="AR55" s="23">
        <f>SUM($AH$3:AR$3)-$P55</f>
        <v>59.153111111111116</v>
      </c>
      <c r="AS55" s="23">
        <f>SUM($AH$3:AS$3)-$P55</f>
        <v>69.62811111111111</v>
      </c>
      <c r="AT55" s="23">
        <f>SUM($AH$3:AT$3)-$P55</f>
        <v>81.744555555555564</v>
      </c>
      <c r="AU55" s="23"/>
    </row>
    <row r="56" spans="2:47">
      <c r="K56" s="45"/>
      <c r="L56" s="45"/>
      <c r="M56" s="58">
        <f t="shared" si="14"/>
        <v>42193</v>
      </c>
      <c r="N56" s="57">
        <f>$E$25</f>
        <v>2</v>
      </c>
      <c r="O56" s="9">
        <f t="shared" si="11"/>
        <v>0</v>
      </c>
      <c r="P56" s="9">
        <f>SUM($N$5:N56)-SUM($O$5:O56)</f>
        <v>86</v>
      </c>
      <c r="Q56" s="23">
        <f t="shared" si="12"/>
        <v>-80.798888888888882</v>
      </c>
      <c r="R56" s="23">
        <f>SUM($Q$3:R$3)-$P56</f>
        <v>-76.171111111111117</v>
      </c>
      <c r="S56" s="23">
        <f>SUM($Q$3:S$3)-$P56</f>
        <v>-71.447777777777773</v>
      </c>
      <c r="T56" s="23">
        <f>SUM($Q$3:T$3)-$P56</f>
        <v>-66.533333333333331</v>
      </c>
      <c r="U56" s="23">
        <f>SUM($Q$3:U$3)-$P56</f>
        <v>-61.61888888888889</v>
      </c>
      <c r="V56" s="23">
        <f>SUM($Q$3:V$3)-$P56</f>
        <v>-55.629444444444445</v>
      </c>
      <c r="W56" s="23">
        <f>SUM($Q$3:W$3)-$P56</f>
        <v>-51.144999999999996</v>
      </c>
      <c r="X56" s="23">
        <f>SUM($Q$3:X$3)-$P56</f>
        <v>-44.725555555555552</v>
      </c>
      <c r="Y56" s="23">
        <f>SUM($Q$3:Y$3)-$P56</f>
        <v>-36.418888888888887</v>
      </c>
      <c r="Z56" s="23">
        <f>SUM($Q$3:Z$3)-$P56</f>
        <v>-28.518333333333331</v>
      </c>
      <c r="AA56" s="23">
        <f>SUM($Q$3:AA$3)-$P56</f>
        <v>-23.341111111111111</v>
      </c>
      <c r="AB56" s="23">
        <f>SUM($Q$3:AB$3)-$P56</f>
        <v>-18.11611111111111</v>
      </c>
      <c r="AC56" s="23">
        <f>SUM($Q$3:AC$3)-$P56</f>
        <v>-12.484999999999999</v>
      </c>
      <c r="AD56" s="23"/>
      <c r="AF56" s="22">
        <f t="shared" si="3"/>
        <v>42193</v>
      </c>
      <c r="AG56" s="9">
        <f t="shared" si="4"/>
        <v>86</v>
      </c>
      <c r="AH56" s="23">
        <f t="shared" si="13"/>
        <v>-75.617555555555555</v>
      </c>
      <c r="AI56" s="23">
        <f>SUM($AH$3:AI$3)-$P56</f>
        <v>-67.323111111111103</v>
      </c>
      <c r="AJ56" s="23">
        <f>SUM($AH$3:AJ$3)-$P56</f>
        <v>-58.698444444444448</v>
      </c>
      <c r="AK56" s="23">
        <f>SUM($AH$3:AK$3)-$P56</f>
        <v>-49.391999999999996</v>
      </c>
      <c r="AL56" s="23">
        <f>SUM($AH$3:AL$3)-$P56</f>
        <v>-40.085555555555551</v>
      </c>
      <c r="AM56" s="23">
        <f>SUM($AH$3:AM$3)-$P56</f>
        <v>-26.414111111111112</v>
      </c>
      <c r="AN56" s="23">
        <f>SUM($AH$3:AN$3)-$P56</f>
        <v>-18.601666666666659</v>
      </c>
      <c r="AO56" s="23">
        <f>SUM($AH$3:AO$3)-$P56</f>
        <v>-2.9322222222222081</v>
      </c>
      <c r="AP56" s="23">
        <f>SUM($AH$3:AP$3)-$P56</f>
        <v>23.209111111111127</v>
      </c>
      <c r="AQ56" s="23">
        <f>SUM($AH$3:AQ$3)-$P56</f>
        <v>46.862777777777779</v>
      </c>
      <c r="AR56" s="23">
        <f>SUM($AH$3:AR$3)-$P56</f>
        <v>57.153111111111116</v>
      </c>
      <c r="AS56" s="23">
        <f>SUM($AH$3:AS$3)-$P56</f>
        <v>67.62811111111111</v>
      </c>
      <c r="AT56" s="23">
        <f>SUM($AH$3:AT$3)-$P56</f>
        <v>79.744555555555564</v>
      </c>
      <c r="AU56" s="23"/>
    </row>
    <row r="57" spans="2:47">
      <c r="K57" s="45"/>
      <c r="L57" s="45"/>
      <c r="M57" s="58">
        <f t="shared" si="14"/>
        <v>42194</v>
      </c>
      <c r="N57" s="57">
        <f>$F$25</f>
        <v>2</v>
      </c>
      <c r="O57" s="9">
        <f t="shared" si="11"/>
        <v>0</v>
      </c>
      <c r="P57" s="9">
        <f>SUM($N$5:N57)-SUM($O$5:O57)</f>
        <v>88</v>
      </c>
      <c r="Q57" s="23">
        <f t="shared" si="12"/>
        <v>-82.798888888888882</v>
      </c>
      <c r="R57" s="23">
        <f>SUM($Q$3:R$3)-$P57</f>
        <v>-78.171111111111117</v>
      </c>
      <c r="S57" s="23">
        <f>SUM($Q$3:S$3)-$P57</f>
        <v>-73.447777777777773</v>
      </c>
      <c r="T57" s="23">
        <f>SUM($Q$3:T$3)-$P57</f>
        <v>-68.533333333333331</v>
      </c>
      <c r="U57" s="23">
        <f>SUM($Q$3:U$3)-$P57</f>
        <v>-63.61888888888889</v>
      </c>
      <c r="V57" s="23">
        <f>SUM($Q$3:V$3)-$P57</f>
        <v>-57.629444444444445</v>
      </c>
      <c r="W57" s="23">
        <f>SUM($Q$3:W$3)-$P57</f>
        <v>-53.144999999999996</v>
      </c>
      <c r="X57" s="23">
        <f>SUM($Q$3:X$3)-$P57</f>
        <v>-46.725555555555552</v>
      </c>
      <c r="Y57" s="23">
        <f>SUM($Q$3:Y$3)-$P57</f>
        <v>-38.418888888888887</v>
      </c>
      <c r="Z57" s="23">
        <f>SUM($Q$3:Z$3)-$P57</f>
        <v>-30.518333333333331</v>
      </c>
      <c r="AA57" s="23">
        <f>SUM($Q$3:AA$3)-$P57</f>
        <v>-25.341111111111111</v>
      </c>
      <c r="AB57" s="23">
        <f>SUM($Q$3:AB$3)-$P57</f>
        <v>-20.11611111111111</v>
      </c>
      <c r="AC57" s="23">
        <f>SUM($Q$3:AC$3)-$P57</f>
        <v>-14.484999999999999</v>
      </c>
      <c r="AD57" s="23"/>
      <c r="AF57" s="22">
        <f t="shared" si="3"/>
        <v>42194</v>
      </c>
      <c r="AG57" s="9">
        <f t="shared" si="4"/>
        <v>88</v>
      </c>
      <c r="AH57" s="23">
        <f t="shared" si="13"/>
        <v>-77.617555555555555</v>
      </c>
      <c r="AI57" s="23">
        <f>SUM($AH$3:AI$3)-$P57</f>
        <v>-69.323111111111103</v>
      </c>
      <c r="AJ57" s="23">
        <f>SUM($AH$3:AJ$3)-$P57</f>
        <v>-60.698444444444448</v>
      </c>
      <c r="AK57" s="23">
        <f>SUM($AH$3:AK$3)-$P57</f>
        <v>-51.391999999999996</v>
      </c>
      <c r="AL57" s="23">
        <f>SUM($AH$3:AL$3)-$P57</f>
        <v>-42.085555555555551</v>
      </c>
      <c r="AM57" s="23">
        <f>SUM($AH$3:AM$3)-$P57</f>
        <v>-28.414111111111112</v>
      </c>
      <c r="AN57" s="23">
        <f>SUM($AH$3:AN$3)-$P57</f>
        <v>-20.601666666666659</v>
      </c>
      <c r="AO57" s="23">
        <f>SUM($AH$3:AO$3)-$P57</f>
        <v>-4.9322222222222081</v>
      </c>
      <c r="AP57" s="23">
        <f>SUM($AH$3:AP$3)-$P57</f>
        <v>21.209111111111127</v>
      </c>
      <c r="AQ57" s="23">
        <f>SUM($AH$3:AQ$3)-$P57</f>
        <v>44.862777777777779</v>
      </c>
      <c r="AR57" s="23">
        <f>SUM($AH$3:AR$3)-$P57</f>
        <v>55.153111111111116</v>
      </c>
      <c r="AS57" s="23">
        <f>SUM($AH$3:AS$3)-$P57</f>
        <v>65.62811111111111</v>
      </c>
      <c r="AT57" s="23">
        <f>SUM($AH$3:AT$3)-$P57</f>
        <v>77.744555555555564</v>
      </c>
      <c r="AU57" s="23"/>
    </row>
    <row r="58" spans="2:47">
      <c r="K58" s="45"/>
      <c r="L58" s="45"/>
      <c r="M58" s="58">
        <f t="shared" si="14"/>
        <v>42195</v>
      </c>
      <c r="N58" s="57">
        <f>$G$25</f>
        <v>2</v>
      </c>
      <c r="O58" s="9">
        <f t="shared" si="11"/>
        <v>0</v>
      </c>
      <c r="P58" s="9">
        <f>SUM($N$5:N58)-SUM($O$5:O58)</f>
        <v>90</v>
      </c>
      <c r="Q58" s="23">
        <f t="shared" si="12"/>
        <v>-84.798888888888882</v>
      </c>
      <c r="R58" s="23">
        <f>SUM($Q$3:R$3)-$P58</f>
        <v>-80.171111111111117</v>
      </c>
      <c r="S58" s="23">
        <f>SUM($Q$3:S$3)-$P58</f>
        <v>-75.447777777777773</v>
      </c>
      <c r="T58" s="23">
        <f>SUM($Q$3:T$3)-$P58</f>
        <v>-70.533333333333331</v>
      </c>
      <c r="U58" s="23">
        <f>SUM($Q$3:U$3)-$P58</f>
        <v>-65.61888888888889</v>
      </c>
      <c r="V58" s="23">
        <f>SUM($Q$3:V$3)-$P58</f>
        <v>-59.629444444444445</v>
      </c>
      <c r="W58" s="23">
        <f>SUM($Q$3:W$3)-$P58</f>
        <v>-55.144999999999996</v>
      </c>
      <c r="X58" s="23">
        <f>SUM($Q$3:X$3)-$P58</f>
        <v>-48.725555555555552</v>
      </c>
      <c r="Y58" s="23">
        <f>SUM($Q$3:Y$3)-$P58</f>
        <v>-40.418888888888887</v>
      </c>
      <c r="Z58" s="23">
        <f>SUM($Q$3:Z$3)-$P58</f>
        <v>-32.518333333333331</v>
      </c>
      <c r="AA58" s="23">
        <f>SUM($Q$3:AA$3)-$P58</f>
        <v>-27.341111111111111</v>
      </c>
      <c r="AB58" s="23">
        <f>SUM($Q$3:AB$3)-$P58</f>
        <v>-22.11611111111111</v>
      </c>
      <c r="AC58" s="23">
        <f>SUM($Q$3:AC$3)-$P58</f>
        <v>-16.484999999999999</v>
      </c>
      <c r="AD58" s="23"/>
      <c r="AF58" s="22">
        <f t="shared" si="3"/>
        <v>42195</v>
      </c>
      <c r="AG58" s="9">
        <f t="shared" si="4"/>
        <v>90</v>
      </c>
      <c r="AH58" s="23">
        <f t="shared" si="13"/>
        <v>-79.617555555555555</v>
      </c>
      <c r="AI58" s="23">
        <f>SUM($AH$3:AI$3)-$P58</f>
        <v>-71.323111111111103</v>
      </c>
      <c r="AJ58" s="23">
        <f>SUM($AH$3:AJ$3)-$P58</f>
        <v>-62.698444444444448</v>
      </c>
      <c r="AK58" s="23">
        <f>SUM($AH$3:AK$3)-$P58</f>
        <v>-53.391999999999996</v>
      </c>
      <c r="AL58" s="23">
        <f>SUM($AH$3:AL$3)-$P58</f>
        <v>-44.085555555555551</v>
      </c>
      <c r="AM58" s="23">
        <f>SUM($AH$3:AM$3)-$P58</f>
        <v>-30.414111111111112</v>
      </c>
      <c r="AN58" s="23">
        <f>SUM($AH$3:AN$3)-$P58</f>
        <v>-22.601666666666659</v>
      </c>
      <c r="AO58" s="23">
        <f>SUM($AH$3:AO$3)-$P58</f>
        <v>-6.9322222222222081</v>
      </c>
      <c r="AP58" s="23">
        <f>SUM($AH$3:AP$3)-$P58</f>
        <v>19.209111111111127</v>
      </c>
      <c r="AQ58" s="23">
        <f>SUM($AH$3:AQ$3)-$P58</f>
        <v>42.862777777777779</v>
      </c>
      <c r="AR58" s="23">
        <f>SUM($AH$3:AR$3)-$P58</f>
        <v>53.153111111111116</v>
      </c>
      <c r="AS58" s="23">
        <f>SUM($AH$3:AS$3)-$P58</f>
        <v>63.62811111111111</v>
      </c>
      <c r="AT58" s="23">
        <f>SUM($AH$3:AT$3)-$P58</f>
        <v>75.744555555555564</v>
      </c>
      <c r="AU58" s="23"/>
    </row>
    <row r="59" spans="2:47">
      <c r="K59" s="45"/>
      <c r="L59" s="45"/>
      <c r="M59" s="58">
        <f t="shared" si="14"/>
        <v>42196</v>
      </c>
      <c r="N59" s="57">
        <f>$H$25</f>
        <v>2</v>
      </c>
      <c r="O59" s="9">
        <f t="shared" si="11"/>
        <v>0</v>
      </c>
      <c r="P59" s="9">
        <f>SUM($N$5:N59)-SUM($O$5:O59)</f>
        <v>92</v>
      </c>
      <c r="Q59" s="23">
        <f t="shared" si="12"/>
        <v>-86.798888888888882</v>
      </c>
      <c r="R59" s="23">
        <f>SUM($Q$3:R$3)-$P59</f>
        <v>-82.171111111111117</v>
      </c>
      <c r="S59" s="23">
        <f>SUM($Q$3:S$3)-$P59</f>
        <v>-77.447777777777773</v>
      </c>
      <c r="T59" s="23">
        <f>SUM($Q$3:T$3)-$P59</f>
        <v>-72.533333333333331</v>
      </c>
      <c r="U59" s="23">
        <f>SUM($Q$3:U$3)-$P59</f>
        <v>-67.61888888888889</v>
      </c>
      <c r="V59" s="23">
        <f>SUM($Q$3:V$3)-$P59</f>
        <v>-61.629444444444445</v>
      </c>
      <c r="W59" s="23">
        <f>SUM($Q$3:W$3)-$P59</f>
        <v>-57.144999999999996</v>
      </c>
      <c r="X59" s="23">
        <f>SUM($Q$3:X$3)-$P59</f>
        <v>-50.725555555555552</v>
      </c>
      <c r="Y59" s="23">
        <f>SUM($Q$3:Y$3)-$P59</f>
        <v>-42.418888888888887</v>
      </c>
      <c r="Z59" s="23">
        <f>SUM($Q$3:Z$3)-$P59</f>
        <v>-34.518333333333331</v>
      </c>
      <c r="AA59" s="23">
        <f>SUM($Q$3:AA$3)-$P59</f>
        <v>-29.341111111111111</v>
      </c>
      <c r="AB59" s="23">
        <f>SUM($Q$3:AB$3)-$P59</f>
        <v>-24.11611111111111</v>
      </c>
      <c r="AC59" s="23">
        <f>SUM($Q$3:AC$3)-$P59</f>
        <v>-18.484999999999999</v>
      </c>
      <c r="AD59" s="23"/>
      <c r="AF59" s="22">
        <f t="shared" si="3"/>
        <v>42196</v>
      </c>
      <c r="AG59" s="9">
        <f t="shared" si="4"/>
        <v>92</v>
      </c>
      <c r="AH59" s="23">
        <f t="shared" si="13"/>
        <v>-81.617555555555555</v>
      </c>
      <c r="AI59" s="23">
        <f>SUM($AH$3:AI$3)-$P59</f>
        <v>-73.323111111111103</v>
      </c>
      <c r="AJ59" s="23">
        <f>SUM($AH$3:AJ$3)-$P59</f>
        <v>-64.698444444444448</v>
      </c>
      <c r="AK59" s="23">
        <f>SUM($AH$3:AK$3)-$P59</f>
        <v>-55.391999999999996</v>
      </c>
      <c r="AL59" s="23">
        <f>SUM($AH$3:AL$3)-$P59</f>
        <v>-46.085555555555551</v>
      </c>
      <c r="AM59" s="23">
        <f>SUM($AH$3:AM$3)-$P59</f>
        <v>-32.414111111111112</v>
      </c>
      <c r="AN59" s="23">
        <f>SUM($AH$3:AN$3)-$P59</f>
        <v>-24.601666666666659</v>
      </c>
      <c r="AO59" s="23">
        <f>SUM($AH$3:AO$3)-$P59</f>
        <v>-8.9322222222222081</v>
      </c>
      <c r="AP59" s="23">
        <f>SUM($AH$3:AP$3)-$P59</f>
        <v>17.209111111111127</v>
      </c>
      <c r="AQ59" s="23">
        <f>SUM($AH$3:AQ$3)-$P59</f>
        <v>40.862777777777779</v>
      </c>
      <c r="AR59" s="23">
        <f>SUM($AH$3:AR$3)-$P59</f>
        <v>51.153111111111116</v>
      </c>
      <c r="AS59" s="23">
        <f>SUM($AH$3:AS$3)-$P59</f>
        <v>61.62811111111111</v>
      </c>
      <c r="AT59" s="23">
        <f>SUM($AH$3:AT$3)-$P59</f>
        <v>73.744555555555564</v>
      </c>
      <c r="AU59" s="23"/>
    </row>
    <row r="60" spans="2:47">
      <c r="K60" s="45"/>
      <c r="L60" s="45"/>
      <c r="M60" s="58">
        <f t="shared" si="14"/>
        <v>42197</v>
      </c>
      <c r="N60" s="106">
        <f>$I$25</f>
        <v>0</v>
      </c>
      <c r="O60" s="9">
        <f t="shared" si="11"/>
        <v>0</v>
      </c>
      <c r="P60" s="9">
        <f>SUM($N$5:N60)-SUM($O$5:O60)</f>
        <v>92</v>
      </c>
      <c r="Q60" s="23">
        <f t="shared" si="12"/>
        <v>-86.798888888888882</v>
      </c>
      <c r="R60" s="23">
        <f>SUM($Q$3:R$3)-$P60</f>
        <v>-82.171111111111117</v>
      </c>
      <c r="S60" s="23">
        <f>SUM($Q$3:S$3)-$P60</f>
        <v>-77.447777777777773</v>
      </c>
      <c r="T60" s="23">
        <f>SUM($Q$3:T$3)-$P60</f>
        <v>-72.533333333333331</v>
      </c>
      <c r="U60" s="23">
        <f>SUM($Q$3:U$3)-$P60</f>
        <v>-67.61888888888889</v>
      </c>
      <c r="V60" s="23">
        <f>SUM($Q$3:V$3)-$P60</f>
        <v>-61.629444444444445</v>
      </c>
      <c r="W60" s="23">
        <f>SUM($Q$3:W$3)-$P60</f>
        <v>-57.144999999999996</v>
      </c>
      <c r="X60" s="23">
        <f>SUM($Q$3:X$3)-$P60</f>
        <v>-50.725555555555552</v>
      </c>
      <c r="Y60" s="23">
        <f>SUM($Q$3:Y$3)-$P60</f>
        <v>-42.418888888888887</v>
      </c>
      <c r="Z60" s="23">
        <f>SUM($Q$3:Z$3)-$P60</f>
        <v>-34.518333333333331</v>
      </c>
      <c r="AA60" s="23">
        <f>SUM($Q$3:AA$3)-$P60</f>
        <v>-29.341111111111111</v>
      </c>
      <c r="AB60" s="23">
        <f>SUM($Q$3:AB$3)-$P60</f>
        <v>-24.11611111111111</v>
      </c>
      <c r="AC60" s="23">
        <f>SUM($Q$3:AC$3)-$P60</f>
        <v>-18.484999999999999</v>
      </c>
      <c r="AD60" s="23"/>
      <c r="AF60" s="22">
        <f t="shared" si="3"/>
        <v>42197</v>
      </c>
      <c r="AG60" s="9">
        <f t="shared" si="4"/>
        <v>92</v>
      </c>
      <c r="AH60" s="23">
        <f t="shared" si="13"/>
        <v>-81.617555555555555</v>
      </c>
      <c r="AI60" s="23">
        <f>SUM($AH$3:AI$3)-$P60</f>
        <v>-73.323111111111103</v>
      </c>
      <c r="AJ60" s="23">
        <f>SUM($AH$3:AJ$3)-$P60</f>
        <v>-64.698444444444448</v>
      </c>
      <c r="AK60" s="23">
        <f>SUM($AH$3:AK$3)-$P60</f>
        <v>-55.391999999999996</v>
      </c>
      <c r="AL60" s="23">
        <f>SUM($AH$3:AL$3)-$P60</f>
        <v>-46.085555555555551</v>
      </c>
      <c r="AM60" s="23">
        <f>SUM($AH$3:AM$3)-$P60</f>
        <v>-32.414111111111112</v>
      </c>
      <c r="AN60" s="23">
        <f>SUM($AH$3:AN$3)-$P60</f>
        <v>-24.601666666666659</v>
      </c>
      <c r="AO60" s="23">
        <f>SUM($AH$3:AO$3)-$P60</f>
        <v>-8.9322222222222081</v>
      </c>
      <c r="AP60" s="23">
        <f>SUM($AH$3:AP$3)-$P60</f>
        <v>17.209111111111127</v>
      </c>
      <c r="AQ60" s="23">
        <f>SUM($AH$3:AQ$3)-$P60</f>
        <v>40.862777777777779</v>
      </c>
      <c r="AR60" s="23">
        <f>SUM($AH$3:AR$3)-$P60</f>
        <v>51.153111111111116</v>
      </c>
      <c r="AS60" s="23">
        <f>SUM($AH$3:AS$3)-$P60</f>
        <v>61.62811111111111</v>
      </c>
      <c r="AT60" s="23">
        <f>SUM($AH$3:AT$3)-$P60</f>
        <v>73.744555555555564</v>
      </c>
      <c r="AU60" s="23"/>
    </row>
    <row r="61" spans="2:47">
      <c r="K61" s="45"/>
      <c r="L61" s="45"/>
      <c r="M61" s="58">
        <f t="shared" si="14"/>
        <v>42198</v>
      </c>
      <c r="N61" s="57">
        <f>$C$25</f>
        <v>2</v>
      </c>
      <c r="O61" s="9">
        <f t="shared" si="11"/>
        <v>0</v>
      </c>
      <c r="P61" s="9">
        <f>SUM($N$5:N61)-SUM($O$5:O61)</f>
        <v>94</v>
      </c>
      <c r="Q61" s="23">
        <f t="shared" si="12"/>
        <v>-88.798888888888882</v>
      </c>
      <c r="R61" s="23">
        <f>SUM($Q$3:R$3)-$P61</f>
        <v>-84.171111111111117</v>
      </c>
      <c r="S61" s="23">
        <f>SUM($Q$3:S$3)-$P61</f>
        <v>-79.447777777777773</v>
      </c>
      <c r="T61" s="23">
        <f>SUM($Q$3:T$3)-$P61</f>
        <v>-74.533333333333331</v>
      </c>
      <c r="U61" s="23">
        <f>SUM($Q$3:U$3)-$P61</f>
        <v>-69.61888888888889</v>
      </c>
      <c r="V61" s="23">
        <f>SUM($Q$3:V$3)-$P61</f>
        <v>-63.629444444444445</v>
      </c>
      <c r="W61" s="23">
        <f>SUM($Q$3:W$3)-$P61</f>
        <v>-59.144999999999996</v>
      </c>
      <c r="X61" s="23">
        <f>SUM($Q$3:X$3)-$P61</f>
        <v>-52.725555555555552</v>
      </c>
      <c r="Y61" s="23">
        <f>SUM($Q$3:Y$3)-$P61</f>
        <v>-44.418888888888887</v>
      </c>
      <c r="Z61" s="23">
        <f>SUM($Q$3:Z$3)-$P61</f>
        <v>-36.518333333333331</v>
      </c>
      <c r="AA61" s="23">
        <f>SUM($Q$3:AA$3)-$P61</f>
        <v>-31.341111111111111</v>
      </c>
      <c r="AB61" s="23">
        <f>SUM($Q$3:AB$3)-$P61</f>
        <v>-26.11611111111111</v>
      </c>
      <c r="AC61" s="23">
        <f>SUM($Q$3:AC$3)-$P61</f>
        <v>-20.484999999999999</v>
      </c>
      <c r="AD61" s="23"/>
      <c r="AF61" s="22">
        <f t="shared" si="3"/>
        <v>42198</v>
      </c>
      <c r="AG61" s="9">
        <f t="shared" si="4"/>
        <v>94</v>
      </c>
      <c r="AH61" s="23">
        <f t="shared" si="13"/>
        <v>-83.617555555555555</v>
      </c>
      <c r="AI61" s="23">
        <f>SUM($AH$3:AI$3)-$P61</f>
        <v>-75.323111111111103</v>
      </c>
      <c r="AJ61" s="23">
        <f>SUM($AH$3:AJ$3)-$P61</f>
        <v>-66.698444444444448</v>
      </c>
      <c r="AK61" s="23">
        <f>SUM($AH$3:AK$3)-$P61</f>
        <v>-57.391999999999996</v>
      </c>
      <c r="AL61" s="23">
        <f>SUM($AH$3:AL$3)-$P61</f>
        <v>-48.085555555555551</v>
      </c>
      <c r="AM61" s="23">
        <f>SUM($AH$3:AM$3)-$P61</f>
        <v>-34.414111111111112</v>
      </c>
      <c r="AN61" s="23">
        <f>SUM($AH$3:AN$3)-$P61</f>
        <v>-26.601666666666659</v>
      </c>
      <c r="AO61" s="23">
        <f>SUM($AH$3:AO$3)-$P61</f>
        <v>-10.932222222222208</v>
      </c>
      <c r="AP61" s="23">
        <f>SUM($AH$3:AP$3)-$P61</f>
        <v>15.209111111111127</v>
      </c>
      <c r="AQ61" s="23">
        <f>SUM($AH$3:AQ$3)-$P61</f>
        <v>38.862777777777779</v>
      </c>
      <c r="AR61" s="23">
        <f>SUM($AH$3:AR$3)-$P61</f>
        <v>49.153111111111116</v>
      </c>
      <c r="AS61" s="23">
        <f>SUM($AH$3:AS$3)-$P61</f>
        <v>59.62811111111111</v>
      </c>
      <c r="AT61" s="23">
        <f>SUM($AH$3:AT$3)-$P61</f>
        <v>71.744555555555564</v>
      </c>
      <c r="AU61" s="23"/>
    </row>
    <row r="62" spans="2:47">
      <c r="K62" s="45"/>
      <c r="L62" s="45"/>
      <c r="M62" s="58">
        <f t="shared" si="14"/>
        <v>42199</v>
      </c>
      <c r="N62" s="57">
        <f>$D$25</f>
        <v>2</v>
      </c>
      <c r="O62" s="9">
        <f t="shared" si="11"/>
        <v>0</v>
      </c>
      <c r="P62" s="9">
        <f>SUM($N$5:N62)-SUM($O$5:O62)</f>
        <v>96</v>
      </c>
      <c r="Q62" s="23">
        <f t="shared" si="12"/>
        <v>-90.798888888888882</v>
      </c>
      <c r="R62" s="23">
        <f>SUM($Q$3:R$3)-$P62</f>
        <v>-86.171111111111117</v>
      </c>
      <c r="S62" s="23">
        <f>SUM($Q$3:S$3)-$P62</f>
        <v>-81.447777777777773</v>
      </c>
      <c r="T62" s="23">
        <f>SUM($Q$3:T$3)-$P62</f>
        <v>-76.533333333333331</v>
      </c>
      <c r="U62" s="23">
        <f>SUM($Q$3:U$3)-$P62</f>
        <v>-71.61888888888889</v>
      </c>
      <c r="V62" s="23">
        <f>SUM($Q$3:V$3)-$P62</f>
        <v>-65.629444444444445</v>
      </c>
      <c r="W62" s="23">
        <f>SUM($Q$3:W$3)-$P62</f>
        <v>-61.144999999999996</v>
      </c>
      <c r="X62" s="23">
        <f>SUM($Q$3:X$3)-$P62</f>
        <v>-54.725555555555552</v>
      </c>
      <c r="Y62" s="23">
        <f>SUM($Q$3:Y$3)-$P62</f>
        <v>-46.418888888888887</v>
      </c>
      <c r="Z62" s="23">
        <f>SUM($Q$3:Z$3)-$P62</f>
        <v>-38.518333333333331</v>
      </c>
      <c r="AA62" s="23">
        <f>SUM($Q$3:AA$3)-$P62</f>
        <v>-33.341111111111111</v>
      </c>
      <c r="AB62" s="23">
        <f>SUM($Q$3:AB$3)-$P62</f>
        <v>-28.11611111111111</v>
      </c>
      <c r="AC62" s="23">
        <f>SUM($Q$3:AC$3)-$P62</f>
        <v>-22.484999999999999</v>
      </c>
      <c r="AD62" s="23"/>
      <c r="AF62" s="22">
        <f t="shared" si="3"/>
        <v>42199</v>
      </c>
      <c r="AG62" s="9">
        <f t="shared" si="4"/>
        <v>96</v>
      </c>
      <c r="AH62" s="23">
        <f t="shared" si="13"/>
        <v>-85.617555555555555</v>
      </c>
      <c r="AI62" s="23">
        <f>SUM($AH$3:AI$3)-$P62</f>
        <v>-77.323111111111103</v>
      </c>
      <c r="AJ62" s="23">
        <f>SUM($AH$3:AJ$3)-$P62</f>
        <v>-68.698444444444448</v>
      </c>
      <c r="AK62" s="23">
        <f>SUM($AH$3:AK$3)-$P62</f>
        <v>-59.391999999999996</v>
      </c>
      <c r="AL62" s="23">
        <f>SUM($AH$3:AL$3)-$P62</f>
        <v>-50.085555555555551</v>
      </c>
      <c r="AM62" s="23">
        <f>SUM($AH$3:AM$3)-$P62</f>
        <v>-36.414111111111112</v>
      </c>
      <c r="AN62" s="23">
        <f>SUM($AH$3:AN$3)-$P62</f>
        <v>-28.601666666666659</v>
      </c>
      <c r="AO62" s="23">
        <f>SUM($AH$3:AO$3)-$P62</f>
        <v>-12.932222222222208</v>
      </c>
      <c r="AP62" s="23">
        <f>SUM($AH$3:AP$3)-$P62</f>
        <v>13.209111111111127</v>
      </c>
      <c r="AQ62" s="23">
        <f>SUM($AH$3:AQ$3)-$P62</f>
        <v>36.862777777777779</v>
      </c>
      <c r="AR62" s="23">
        <f>SUM($AH$3:AR$3)-$P62</f>
        <v>47.153111111111116</v>
      </c>
      <c r="AS62" s="23">
        <f>SUM($AH$3:AS$3)-$P62</f>
        <v>57.62811111111111</v>
      </c>
      <c r="AT62" s="23">
        <f>SUM($AH$3:AT$3)-$P62</f>
        <v>69.744555555555564</v>
      </c>
      <c r="AU62" s="23"/>
    </row>
    <row r="63" spans="2:47">
      <c r="K63" s="45"/>
      <c r="L63" s="45"/>
      <c r="M63" s="58">
        <f t="shared" si="14"/>
        <v>42200</v>
      </c>
      <c r="N63" s="57">
        <f>$E$25</f>
        <v>2</v>
      </c>
      <c r="O63" s="9">
        <f t="shared" si="11"/>
        <v>0</v>
      </c>
      <c r="P63" s="9">
        <f>SUM($N$5:N63)-SUM($O$5:O63)</f>
        <v>98</v>
      </c>
      <c r="Q63" s="23">
        <f t="shared" ref="Q63:Q94" si="15">$Q$3-$P63</f>
        <v>-92.798888888888882</v>
      </c>
      <c r="R63" s="23">
        <f>SUM($Q$3:R$3)-$P63</f>
        <v>-88.171111111111117</v>
      </c>
      <c r="S63" s="23">
        <f>SUM($Q$3:S$3)-$P63</f>
        <v>-83.447777777777773</v>
      </c>
      <c r="T63" s="23">
        <f>SUM($Q$3:T$3)-$P63</f>
        <v>-78.533333333333331</v>
      </c>
      <c r="U63" s="23">
        <f>SUM($Q$3:U$3)-$P63</f>
        <v>-73.61888888888889</v>
      </c>
      <c r="V63" s="23">
        <f>SUM($Q$3:V$3)-$P63</f>
        <v>-67.629444444444445</v>
      </c>
      <c r="W63" s="23">
        <f>SUM($Q$3:W$3)-$P63</f>
        <v>-63.144999999999996</v>
      </c>
      <c r="X63" s="23">
        <f>SUM($Q$3:X$3)-$P63</f>
        <v>-56.725555555555552</v>
      </c>
      <c r="Y63" s="23">
        <f>SUM($Q$3:Y$3)-$P63</f>
        <v>-48.418888888888887</v>
      </c>
      <c r="Z63" s="23">
        <f>SUM($Q$3:Z$3)-$P63</f>
        <v>-40.518333333333331</v>
      </c>
      <c r="AA63" s="23">
        <f>SUM($Q$3:AA$3)-$P63</f>
        <v>-35.341111111111111</v>
      </c>
      <c r="AB63" s="23">
        <f>SUM($Q$3:AB$3)-$P63</f>
        <v>-30.11611111111111</v>
      </c>
      <c r="AC63" s="23">
        <f>SUM($Q$3:AC$3)-$P63</f>
        <v>-24.484999999999999</v>
      </c>
      <c r="AD63" s="23"/>
      <c r="AF63" s="22">
        <f t="shared" si="3"/>
        <v>42200</v>
      </c>
      <c r="AG63" s="9">
        <f t="shared" si="4"/>
        <v>98</v>
      </c>
      <c r="AH63" s="23">
        <f t="shared" ref="AH63:AH94" si="16">$AH$3-$P63</f>
        <v>-87.617555555555555</v>
      </c>
      <c r="AI63" s="23">
        <f>SUM($AH$3:AI$3)-$P63</f>
        <v>-79.323111111111103</v>
      </c>
      <c r="AJ63" s="23">
        <f>SUM($AH$3:AJ$3)-$P63</f>
        <v>-70.698444444444448</v>
      </c>
      <c r="AK63" s="23">
        <f>SUM($AH$3:AK$3)-$P63</f>
        <v>-61.391999999999996</v>
      </c>
      <c r="AL63" s="23">
        <f>SUM($AH$3:AL$3)-$P63</f>
        <v>-52.085555555555551</v>
      </c>
      <c r="AM63" s="23">
        <f>SUM($AH$3:AM$3)-$P63</f>
        <v>-38.414111111111112</v>
      </c>
      <c r="AN63" s="23">
        <f>SUM($AH$3:AN$3)-$P63</f>
        <v>-30.601666666666659</v>
      </c>
      <c r="AO63" s="23">
        <f>SUM($AH$3:AO$3)-$P63</f>
        <v>-14.932222222222208</v>
      </c>
      <c r="AP63" s="23">
        <f>SUM($AH$3:AP$3)-$P63</f>
        <v>11.209111111111127</v>
      </c>
      <c r="AQ63" s="23">
        <f>SUM($AH$3:AQ$3)-$P63</f>
        <v>34.862777777777779</v>
      </c>
      <c r="AR63" s="23">
        <f>SUM($AH$3:AR$3)-$P63</f>
        <v>45.153111111111116</v>
      </c>
      <c r="AS63" s="23">
        <f>SUM($AH$3:AS$3)-$P63</f>
        <v>55.62811111111111</v>
      </c>
      <c r="AT63" s="23">
        <f>SUM($AH$3:AT$3)-$P63</f>
        <v>67.744555555555564</v>
      </c>
      <c r="AU63" s="23"/>
    </row>
    <row r="64" spans="2:47">
      <c r="K64" s="45"/>
      <c r="L64" s="45"/>
      <c r="M64" s="58">
        <f t="shared" si="14"/>
        <v>42201</v>
      </c>
      <c r="N64" s="57">
        <f>$F$25</f>
        <v>2</v>
      </c>
      <c r="O64" s="9">
        <f t="shared" si="11"/>
        <v>0</v>
      </c>
      <c r="P64" s="9">
        <f>SUM($N$5:N64)-SUM($O$5:O64)</f>
        <v>100</v>
      </c>
      <c r="Q64" s="23">
        <f t="shared" si="15"/>
        <v>-94.798888888888882</v>
      </c>
      <c r="R64" s="23">
        <f>SUM($Q$3:R$3)-$P64</f>
        <v>-90.171111111111117</v>
      </c>
      <c r="S64" s="23">
        <f>SUM($Q$3:S$3)-$P64</f>
        <v>-85.447777777777773</v>
      </c>
      <c r="T64" s="23">
        <f>SUM($Q$3:T$3)-$P64</f>
        <v>-80.533333333333331</v>
      </c>
      <c r="U64" s="23">
        <f>SUM($Q$3:U$3)-$P64</f>
        <v>-75.61888888888889</v>
      </c>
      <c r="V64" s="23">
        <f>SUM($Q$3:V$3)-$P64</f>
        <v>-69.629444444444445</v>
      </c>
      <c r="W64" s="23">
        <f>SUM($Q$3:W$3)-$P64</f>
        <v>-65.144999999999996</v>
      </c>
      <c r="X64" s="23">
        <f>SUM($Q$3:X$3)-$P64</f>
        <v>-58.725555555555552</v>
      </c>
      <c r="Y64" s="23">
        <f>SUM($Q$3:Y$3)-$P64</f>
        <v>-50.418888888888887</v>
      </c>
      <c r="Z64" s="23">
        <f>SUM($Q$3:Z$3)-$P64</f>
        <v>-42.518333333333331</v>
      </c>
      <c r="AA64" s="23">
        <f>SUM($Q$3:AA$3)-$P64</f>
        <v>-37.341111111111111</v>
      </c>
      <c r="AB64" s="23">
        <f>SUM($Q$3:AB$3)-$P64</f>
        <v>-32.11611111111111</v>
      </c>
      <c r="AC64" s="23">
        <f>SUM($Q$3:AC$3)-$P64</f>
        <v>-26.484999999999999</v>
      </c>
      <c r="AD64" s="23"/>
      <c r="AF64" s="22">
        <f t="shared" ref="AF64:AF127" si="17">M64</f>
        <v>42201</v>
      </c>
      <c r="AG64" s="9">
        <f t="shared" ref="AG64:AG127" si="18">P64</f>
        <v>100</v>
      </c>
      <c r="AH64" s="23">
        <f t="shared" si="16"/>
        <v>-89.617555555555555</v>
      </c>
      <c r="AI64" s="23">
        <f>SUM($AH$3:AI$3)-$P64</f>
        <v>-81.323111111111103</v>
      </c>
      <c r="AJ64" s="23">
        <f>SUM($AH$3:AJ$3)-$P64</f>
        <v>-72.698444444444448</v>
      </c>
      <c r="AK64" s="23">
        <f>SUM($AH$3:AK$3)-$P64</f>
        <v>-63.391999999999996</v>
      </c>
      <c r="AL64" s="23">
        <f>SUM($AH$3:AL$3)-$P64</f>
        <v>-54.085555555555551</v>
      </c>
      <c r="AM64" s="23">
        <f>SUM($AH$3:AM$3)-$P64</f>
        <v>-40.414111111111112</v>
      </c>
      <c r="AN64" s="23">
        <f>SUM($AH$3:AN$3)-$P64</f>
        <v>-32.601666666666659</v>
      </c>
      <c r="AO64" s="23">
        <f>SUM($AH$3:AO$3)-$P64</f>
        <v>-16.932222222222208</v>
      </c>
      <c r="AP64" s="23">
        <f>SUM($AH$3:AP$3)-$P64</f>
        <v>9.2091111111111275</v>
      </c>
      <c r="AQ64" s="23">
        <f>SUM($AH$3:AQ$3)-$P64</f>
        <v>32.862777777777779</v>
      </c>
      <c r="AR64" s="23">
        <f>SUM($AH$3:AR$3)-$P64</f>
        <v>43.153111111111116</v>
      </c>
      <c r="AS64" s="23">
        <f>SUM($AH$3:AS$3)-$P64</f>
        <v>53.62811111111111</v>
      </c>
      <c r="AT64" s="23">
        <f>SUM($AH$3:AT$3)-$P64</f>
        <v>65.744555555555564</v>
      </c>
      <c r="AU64" s="23"/>
    </row>
    <row r="65" spans="11:47">
      <c r="K65" s="45"/>
      <c r="L65" s="45"/>
      <c r="M65" s="58">
        <f t="shared" si="14"/>
        <v>42202</v>
      </c>
      <c r="N65" s="57">
        <f>$G$25</f>
        <v>2</v>
      </c>
      <c r="O65" s="9">
        <f t="shared" si="11"/>
        <v>0</v>
      </c>
      <c r="P65" s="9">
        <f>SUM($N$5:N65)-SUM($O$5:O65)</f>
        <v>102</v>
      </c>
      <c r="Q65" s="23">
        <f t="shared" si="15"/>
        <v>-96.798888888888882</v>
      </c>
      <c r="R65" s="23">
        <f>SUM($Q$3:R$3)-$P65</f>
        <v>-92.171111111111117</v>
      </c>
      <c r="S65" s="23">
        <f>SUM($Q$3:S$3)-$P65</f>
        <v>-87.447777777777773</v>
      </c>
      <c r="T65" s="23">
        <f>SUM($Q$3:T$3)-$P65</f>
        <v>-82.533333333333331</v>
      </c>
      <c r="U65" s="23">
        <f>SUM($Q$3:U$3)-$P65</f>
        <v>-77.61888888888889</v>
      </c>
      <c r="V65" s="23">
        <f>SUM($Q$3:V$3)-$P65</f>
        <v>-71.629444444444445</v>
      </c>
      <c r="W65" s="23">
        <f>SUM($Q$3:W$3)-$P65</f>
        <v>-67.144999999999996</v>
      </c>
      <c r="X65" s="23">
        <f>SUM($Q$3:X$3)-$P65</f>
        <v>-60.725555555555552</v>
      </c>
      <c r="Y65" s="23">
        <f>SUM($Q$3:Y$3)-$P65</f>
        <v>-52.418888888888887</v>
      </c>
      <c r="Z65" s="23">
        <f>SUM($Q$3:Z$3)-$P65</f>
        <v>-44.518333333333331</v>
      </c>
      <c r="AA65" s="23">
        <f>SUM($Q$3:AA$3)-$P65</f>
        <v>-39.341111111111111</v>
      </c>
      <c r="AB65" s="23">
        <f>SUM($Q$3:AB$3)-$P65</f>
        <v>-34.11611111111111</v>
      </c>
      <c r="AC65" s="23">
        <f>SUM($Q$3:AC$3)-$P65</f>
        <v>-28.484999999999999</v>
      </c>
      <c r="AD65" s="23"/>
      <c r="AF65" s="22">
        <f t="shared" si="17"/>
        <v>42202</v>
      </c>
      <c r="AG65" s="9">
        <f t="shared" si="18"/>
        <v>102</v>
      </c>
      <c r="AH65" s="23">
        <f t="shared" si="16"/>
        <v>-91.617555555555555</v>
      </c>
      <c r="AI65" s="23">
        <f>SUM($AH$3:AI$3)-$P65</f>
        <v>-83.323111111111103</v>
      </c>
      <c r="AJ65" s="23">
        <f>SUM($AH$3:AJ$3)-$P65</f>
        <v>-74.698444444444448</v>
      </c>
      <c r="AK65" s="23">
        <f>SUM($AH$3:AK$3)-$P65</f>
        <v>-65.391999999999996</v>
      </c>
      <c r="AL65" s="23">
        <f>SUM($AH$3:AL$3)-$P65</f>
        <v>-56.085555555555551</v>
      </c>
      <c r="AM65" s="23">
        <f>SUM($AH$3:AM$3)-$P65</f>
        <v>-42.414111111111112</v>
      </c>
      <c r="AN65" s="23">
        <f>SUM($AH$3:AN$3)-$P65</f>
        <v>-34.601666666666659</v>
      </c>
      <c r="AO65" s="23">
        <f>SUM($AH$3:AO$3)-$P65</f>
        <v>-18.932222222222208</v>
      </c>
      <c r="AP65" s="23">
        <f>SUM($AH$3:AP$3)-$P65</f>
        <v>7.2091111111111275</v>
      </c>
      <c r="AQ65" s="23">
        <f>SUM($AH$3:AQ$3)-$P65</f>
        <v>30.862777777777779</v>
      </c>
      <c r="AR65" s="23">
        <f>SUM($AH$3:AR$3)-$P65</f>
        <v>41.153111111111116</v>
      </c>
      <c r="AS65" s="23">
        <f>SUM($AH$3:AS$3)-$P65</f>
        <v>51.62811111111111</v>
      </c>
      <c r="AT65" s="23">
        <f>SUM($AH$3:AT$3)-$P65</f>
        <v>63.744555555555564</v>
      </c>
      <c r="AU65" s="23"/>
    </row>
    <row r="66" spans="11:47">
      <c r="K66" s="45"/>
      <c r="L66" s="45"/>
      <c r="M66" s="58">
        <f t="shared" si="14"/>
        <v>42203</v>
      </c>
      <c r="N66" s="57">
        <f>$H$25</f>
        <v>2</v>
      </c>
      <c r="O66" s="9">
        <f t="shared" si="11"/>
        <v>0</v>
      </c>
      <c r="P66" s="9">
        <f>SUM($N$5:N66)-SUM($O$5:O66)</f>
        <v>104</v>
      </c>
      <c r="Q66" s="23">
        <f t="shared" si="15"/>
        <v>-98.798888888888882</v>
      </c>
      <c r="R66" s="23">
        <f>SUM($Q$3:R$3)-$P66</f>
        <v>-94.171111111111117</v>
      </c>
      <c r="S66" s="23">
        <f>SUM($Q$3:S$3)-$P66</f>
        <v>-89.447777777777773</v>
      </c>
      <c r="T66" s="23">
        <f>SUM($Q$3:T$3)-$P66</f>
        <v>-84.533333333333331</v>
      </c>
      <c r="U66" s="23">
        <f>SUM($Q$3:U$3)-$P66</f>
        <v>-79.61888888888889</v>
      </c>
      <c r="V66" s="23">
        <f>SUM($Q$3:V$3)-$P66</f>
        <v>-73.629444444444445</v>
      </c>
      <c r="W66" s="23">
        <f>SUM($Q$3:W$3)-$P66</f>
        <v>-69.144999999999996</v>
      </c>
      <c r="X66" s="23">
        <f>SUM($Q$3:X$3)-$P66</f>
        <v>-62.725555555555552</v>
      </c>
      <c r="Y66" s="23">
        <f>SUM($Q$3:Y$3)-$P66</f>
        <v>-54.418888888888887</v>
      </c>
      <c r="Z66" s="23">
        <f>SUM($Q$3:Z$3)-$P66</f>
        <v>-46.518333333333331</v>
      </c>
      <c r="AA66" s="23">
        <f>SUM($Q$3:AA$3)-$P66</f>
        <v>-41.341111111111111</v>
      </c>
      <c r="AB66" s="23">
        <f>SUM($Q$3:AB$3)-$P66</f>
        <v>-36.11611111111111</v>
      </c>
      <c r="AC66" s="23">
        <f>SUM($Q$3:AC$3)-$P66</f>
        <v>-30.484999999999999</v>
      </c>
      <c r="AD66" s="23"/>
      <c r="AF66" s="22">
        <f t="shared" si="17"/>
        <v>42203</v>
      </c>
      <c r="AG66" s="9">
        <f t="shared" si="18"/>
        <v>104</v>
      </c>
      <c r="AH66" s="23">
        <f t="shared" si="16"/>
        <v>-93.617555555555555</v>
      </c>
      <c r="AI66" s="23">
        <f>SUM($AH$3:AI$3)-$P66</f>
        <v>-85.323111111111103</v>
      </c>
      <c r="AJ66" s="23">
        <f>SUM($AH$3:AJ$3)-$P66</f>
        <v>-76.698444444444448</v>
      </c>
      <c r="AK66" s="23">
        <f>SUM($AH$3:AK$3)-$P66</f>
        <v>-67.391999999999996</v>
      </c>
      <c r="AL66" s="23">
        <f>SUM($AH$3:AL$3)-$P66</f>
        <v>-58.085555555555551</v>
      </c>
      <c r="AM66" s="23">
        <f>SUM($AH$3:AM$3)-$P66</f>
        <v>-44.414111111111112</v>
      </c>
      <c r="AN66" s="23">
        <f>SUM($AH$3:AN$3)-$P66</f>
        <v>-36.601666666666659</v>
      </c>
      <c r="AO66" s="23">
        <f>SUM($AH$3:AO$3)-$P66</f>
        <v>-20.932222222222208</v>
      </c>
      <c r="AP66" s="23">
        <f>SUM($AH$3:AP$3)-$P66</f>
        <v>5.2091111111111275</v>
      </c>
      <c r="AQ66" s="23">
        <f>SUM($AH$3:AQ$3)-$P66</f>
        <v>28.862777777777779</v>
      </c>
      <c r="AR66" s="23">
        <f>SUM($AH$3:AR$3)-$P66</f>
        <v>39.153111111111116</v>
      </c>
      <c r="AS66" s="23">
        <f>SUM($AH$3:AS$3)-$P66</f>
        <v>49.62811111111111</v>
      </c>
      <c r="AT66" s="23">
        <f>SUM($AH$3:AT$3)-$P66</f>
        <v>61.744555555555564</v>
      </c>
      <c r="AU66" s="23"/>
    </row>
    <row r="67" spans="11:47">
      <c r="K67" s="45"/>
      <c r="L67" s="45"/>
      <c r="M67" s="58">
        <f t="shared" si="14"/>
        <v>42204</v>
      </c>
      <c r="N67" s="106">
        <f>$I$25</f>
        <v>0</v>
      </c>
      <c r="O67" s="9">
        <f t="shared" si="11"/>
        <v>0</v>
      </c>
      <c r="P67" s="9">
        <f>SUM($N$5:N67)-SUM($O$5:O67)</f>
        <v>104</v>
      </c>
      <c r="Q67" s="23">
        <f t="shared" si="15"/>
        <v>-98.798888888888882</v>
      </c>
      <c r="R67" s="23">
        <f>SUM($Q$3:R$3)-$P67</f>
        <v>-94.171111111111117</v>
      </c>
      <c r="S67" s="23">
        <f>SUM($Q$3:S$3)-$P67</f>
        <v>-89.447777777777773</v>
      </c>
      <c r="T67" s="23">
        <f>SUM($Q$3:T$3)-$P67</f>
        <v>-84.533333333333331</v>
      </c>
      <c r="U67" s="23">
        <f>SUM($Q$3:U$3)-$P67</f>
        <v>-79.61888888888889</v>
      </c>
      <c r="V67" s="23">
        <f>SUM($Q$3:V$3)-$P67</f>
        <v>-73.629444444444445</v>
      </c>
      <c r="W67" s="23">
        <f>SUM($Q$3:W$3)-$P67</f>
        <v>-69.144999999999996</v>
      </c>
      <c r="X67" s="23">
        <f>SUM($Q$3:X$3)-$P67</f>
        <v>-62.725555555555552</v>
      </c>
      <c r="Y67" s="23">
        <f>SUM($Q$3:Y$3)-$P67</f>
        <v>-54.418888888888887</v>
      </c>
      <c r="Z67" s="23">
        <f>SUM($Q$3:Z$3)-$P67</f>
        <v>-46.518333333333331</v>
      </c>
      <c r="AA67" s="23">
        <f>SUM($Q$3:AA$3)-$P67</f>
        <v>-41.341111111111111</v>
      </c>
      <c r="AB67" s="23">
        <f>SUM($Q$3:AB$3)-$P67</f>
        <v>-36.11611111111111</v>
      </c>
      <c r="AC67" s="23">
        <f>SUM($Q$3:AC$3)-$P67</f>
        <v>-30.484999999999999</v>
      </c>
      <c r="AD67" s="23"/>
      <c r="AF67" s="22">
        <f t="shared" si="17"/>
        <v>42204</v>
      </c>
      <c r="AG67" s="9">
        <f t="shared" si="18"/>
        <v>104</v>
      </c>
      <c r="AH67" s="23">
        <f t="shared" si="16"/>
        <v>-93.617555555555555</v>
      </c>
      <c r="AI67" s="23">
        <f>SUM($AH$3:AI$3)-$P67</f>
        <v>-85.323111111111103</v>
      </c>
      <c r="AJ67" s="23">
        <f>SUM($AH$3:AJ$3)-$P67</f>
        <v>-76.698444444444448</v>
      </c>
      <c r="AK67" s="23">
        <f>SUM($AH$3:AK$3)-$P67</f>
        <v>-67.391999999999996</v>
      </c>
      <c r="AL67" s="23">
        <f>SUM($AH$3:AL$3)-$P67</f>
        <v>-58.085555555555551</v>
      </c>
      <c r="AM67" s="23">
        <f>SUM($AH$3:AM$3)-$P67</f>
        <v>-44.414111111111112</v>
      </c>
      <c r="AN67" s="23">
        <f>SUM($AH$3:AN$3)-$P67</f>
        <v>-36.601666666666659</v>
      </c>
      <c r="AO67" s="23">
        <f>SUM($AH$3:AO$3)-$P67</f>
        <v>-20.932222222222208</v>
      </c>
      <c r="AP67" s="23">
        <f>SUM($AH$3:AP$3)-$P67</f>
        <v>5.2091111111111275</v>
      </c>
      <c r="AQ67" s="23">
        <f>SUM($AH$3:AQ$3)-$P67</f>
        <v>28.862777777777779</v>
      </c>
      <c r="AR67" s="23">
        <f>SUM($AH$3:AR$3)-$P67</f>
        <v>39.153111111111116</v>
      </c>
      <c r="AS67" s="23">
        <f>SUM($AH$3:AS$3)-$P67</f>
        <v>49.62811111111111</v>
      </c>
      <c r="AT67" s="23">
        <f>SUM($AH$3:AT$3)-$P67</f>
        <v>61.744555555555564</v>
      </c>
      <c r="AU67" s="23"/>
    </row>
    <row r="68" spans="11:47">
      <c r="K68" s="45"/>
      <c r="L68" s="45"/>
      <c r="M68" s="58">
        <f t="shared" si="14"/>
        <v>42205</v>
      </c>
      <c r="N68" s="57">
        <f>$C$25</f>
        <v>2</v>
      </c>
      <c r="O68" s="9">
        <f t="shared" si="11"/>
        <v>0</v>
      </c>
      <c r="P68" s="9">
        <f>SUM($N$5:N68)-SUM($O$5:O68)</f>
        <v>106</v>
      </c>
      <c r="Q68" s="23">
        <f t="shared" si="15"/>
        <v>-100.79888888888888</v>
      </c>
      <c r="R68" s="23">
        <f>SUM($Q$3:R$3)-$P68</f>
        <v>-96.171111111111117</v>
      </c>
      <c r="S68" s="23">
        <f>SUM($Q$3:S$3)-$P68</f>
        <v>-91.447777777777773</v>
      </c>
      <c r="T68" s="23">
        <f>SUM($Q$3:T$3)-$P68</f>
        <v>-86.533333333333331</v>
      </c>
      <c r="U68" s="23">
        <f>SUM($Q$3:U$3)-$P68</f>
        <v>-81.61888888888889</v>
      </c>
      <c r="V68" s="23">
        <f>SUM($Q$3:V$3)-$P68</f>
        <v>-75.629444444444445</v>
      </c>
      <c r="W68" s="23">
        <f>SUM($Q$3:W$3)-$P68</f>
        <v>-71.144999999999996</v>
      </c>
      <c r="X68" s="23">
        <f>SUM($Q$3:X$3)-$P68</f>
        <v>-64.725555555555559</v>
      </c>
      <c r="Y68" s="23">
        <f>SUM($Q$3:Y$3)-$P68</f>
        <v>-56.418888888888887</v>
      </c>
      <c r="Z68" s="23">
        <f>SUM($Q$3:Z$3)-$P68</f>
        <v>-48.518333333333331</v>
      </c>
      <c r="AA68" s="23">
        <f>SUM($Q$3:AA$3)-$P68</f>
        <v>-43.341111111111111</v>
      </c>
      <c r="AB68" s="23">
        <f>SUM($Q$3:AB$3)-$P68</f>
        <v>-38.11611111111111</v>
      </c>
      <c r="AC68" s="23">
        <f>SUM($Q$3:AC$3)-$P68</f>
        <v>-32.484999999999999</v>
      </c>
      <c r="AD68" s="23"/>
      <c r="AF68" s="22">
        <f t="shared" si="17"/>
        <v>42205</v>
      </c>
      <c r="AG68" s="9">
        <f t="shared" si="18"/>
        <v>106</v>
      </c>
      <c r="AH68" s="23">
        <f t="shared" si="16"/>
        <v>-95.617555555555555</v>
      </c>
      <c r="AI68" s="23">
        <f>SUM($AH$3:AI$3)-$P68</f>
        <v>-87.323111111111103</v>
      </c>
      <c r="AJ68" s="23">
        <f>SUM($AH$3:AJ$3)-$P68</f>
        <v>-78.698444444444448</v>
      </c>
      <c r="AK68" s="23">
        <f>SUM($AH$3:AK$3)-$P68</f>
        <v>-69.391999999999996</v>
      </c>
      <c r="AL68" s="23">
        <f>SUM($AH$3:AL$3)-$P68</f>
        <v>-60.085555555555551</v>
      </c>
      <c r="AM68" s="23">
        <f>SUM($AH$3:AM$3)-$P68</f>
        <v>-46.414111111111112</v>
      </c>
      <c r="AN68" s="23">
        <f>SUM($AH$3:AN$3)-$P68</f>
        <v>-38.601666666666659</v>
      </c>
      <c r="AO68" s="23">
        <f>SUM($AH$3:AO$3)-$P68</f>
        <v>-22.932222222222208</v>
      </c>
      <c r="AP68" s="23">
        <f>SUM($AH$3:AP$3)-$P68</f>
        <v>3.2091111111111275</v>
      </c>
      <c r="AQ68" s="23">
        <f>SUM($AH$3:AQ$3)-$P68</f>
        <v>26.862777777777779</v>
      </c>
      <c r="AR68" s="23">
        <f>SUM($AH$3:AR$3)-$P68</f>
        <v>37.153111111111116</v>
      </c>
      <c r="AS68" s="23">
        <f>SUM($AH$3:AS$3)-$P68</f>
        <v>47.62811111111111</v>
      </c>
      <c r="AT68" s="23">
        <f>SUM($AH$3:AT$3)-$P68</f>
        <v>59.744555555555564</v>
      </c>
      <c r="AU68" s="23"/>
    </row>
    <row r="69" spans="11:47">
      <c r="K69" s="45"/>
      <c r="L69" s="45"/>
      <c r="M69" s="58">
        <f t="shared" si="14"/>
        <v>42206</v>
      </c>
      <c r="N69" s="57">
        <f>$D$25</f>
        <v>2</v>
      </c>
      <c r="O69" s="9">
        <f t="shared" ref="O69:O100" si="19">IFERROR(VLOOKUP($M69,$K$5:$N$26,4,FALSE),0)</f>
        <v>0</v>
      </c>
      <c r="P69" s="9">
        <f>SUM($N$5:N69)-SUM($O$5:O69)</f>
        <v>108</v>
      </c>
      <c r="Q69" s="23">
        <f t="shared" si="15"/>
        <v>-102.79888888888888</v>
      </c>
      <c r="R69" s="23">
        <f>SUM($Q$3:R$3)-$P69</f>
        <v>-98.171111111111117</v>
      </c>
      <c r="S69" s="23">
        <f>SUM($Q$3:S$3)-$P69</f>
        <v>-93.447777777777773</v>
      </c>
      <c r="T69" s="23">
        <f>SUM($Q$3:T$3)-$P69</f>
        <v>-88.533333333333331</v>
      </c>
      <c r="U69" s="23">
        <f>SUM($Q$3:U$3)-$P69</f>
        <v>-83.61888888888889</v>
      </c>
      <c r="V69" s="23">
        <f>SUM($Q$3:V$3)-$P69</f>
        <v>-77.629444444444445</v>
      </c>
      <c r="W69" s="23">
        <f>SUM($Q$3:W$3)-$P69</f>
        <v>-73.144999999999996</v>
      </c>
      <c r="X69" s="23">
        <f>SUM($Q$3:X$3)-$P69</f>
        <v>-66.725555555555559</v>
      </c>
      <c r="Y69" s="23">
        <f>SUM($Q$3:Y$3)-$P69</f>
        <v>-58.418888888888887</v>
      </c>
      <c r="Z69" s="23">
        <f>SUM($Q$3:Z$3)-$P69</f>
        <v>-50.518333333333331</v>
      </c>
      <c r="AA69" s="23">
        <f>SUM($Q$3:AA$3)-$P69</f>
        <v>-45.341111111111111</v>
      </c>
      <c r="AB69" s="23">
        <f>SUM($Q$3:AB$3)-$P69</f>
        <v>-40.11611111111111</v>
      </c>
      <c r="AC69" s="23">
        <f>SUM($Q$3:AC$3)-$P69</f>
        <v>-34.484999999999999</v>
      </c>
      <c r="AD69" s="23"/>
      <c r="AF69" s="22">
        <f t="shared" si="17"/>
        <v>42206</v>
      </c>
      <c r="AG69" s="9">
        <f t="shared" si="18"/>
        <v>108</v>
      </c>
      <c r="AH69" s="23">
        <f t="shared" si="16"/>
        <v>-97.617555555555555</v>
      </c>
      <c r="AI69" s="23">
        <f>SUM($AH$3:AI$3)-$P69</f>
        <v>-89.323111111111103</v>
      </c>
      <c r="AJ69" s="23">
        <f>SUM($AH$3:AJ$3)-$P69</f>
        <v>-80.698444444444448</v>
      </c>
      <c r="AK69" s="23">
        <f>SUM($AH$3:AK$3)-$P69</f>
        <v>-71.391999999999996</v>
      </c>
      <c r="AL69" s="23">
        <f>SUM($AH$3:AL$3)-$P69</f>
        <v>-62.085555555555551</v>
      </c>
      <c r="AM69" s="23">
        <f>SUM($AH$3:AM$3)-$P69</f>
        <v>-48.414111111111112</v>
      </c>
      <c r="AN69" s="23">
        <f>SUM($AH$3:AN$3)-$P69</f>
        <v>-40.601666666666659</v>
      </c>
      <c r="AO69" s="23">
        <f>SUM($AH$3:AO$3)-$P69</f>
        <v>-24.932222222222208</v>
      </c>
      <c r="AP69" s="23">
        <f>SUM($AH$3:AP$3)-$P69</f>
        <v>1.2091111111111275</v>
      </c>
      <c r="AQ69" s="23">
        <f>SUM($AH$3:AQ$3)-$P69</f>
        <v>24.862777777777779</v>
      </c>
      <c r="AR69" s="23">
        <f>SUM($AH$3:AR$3)-$P69</f>
        <v>35.153111111111116</v>
      </c>
      <c r="AS69" s="23">
        <f>SUM($AH$3:AS$3)-$P69</f>
        <v>45.62811111111111</v>
      </c>
      <c r="AT69" s="23">
        <f>SUM($AH$3:AT$3)-$P69</f>
        <v>57.744555555555564</v>
      </c>
      <c r="AU69" s="23"/>
    </row>
    <row r="70" spans="11:47">
      <c r="K70" s="45"/>
      <c r="L70" s="45"/>
      <c r="M70" s="58">
        <f t="shared" si="14"/>
        <v>42207</v>
      </c>
      <c r="N70" s="57">
        <f>$E$25</f>
        <v>2</v>
      </c>
      <c r="O70" s="9">
        <f t="shared" si="19"/>
        <v>0</v>
      </c>
      <c r="P70" s="9">
        <f>SUM($N$5:N70)-SUM($O$5:O70)</f>
        <v>110</v>
      </c>
      <c r="Q70" s="23">
        <f t="shared" si="15"/>
        <v>-104.79888888888888</v>
      </c>
      <c r="R70" s="23">
        <f>SUM($Q$3:R$3)-$P70</f>
        <v>-100.17111111111112</v>
      </c>
      <c r="S70" s="23">
        <f>SUM($Q$3:S$3)-$P70</f>
        <v>-95.447777777777773</v>
      </c>
      <c r="T70" s="23">
        <f>SUM($Q$3:T$3)-$P70</f>
        <v>-90.533333333333331</v>
      </c>
      <c r="U70" s="23">
        <f>SUM($Q$3:U$3)-$P70</f>
        <v>-85.61888888888889</v>
      </c>
      <c r="V70" s="23">
        <f>SUM($Q$3:V$3)-$P70</f>
        <v>-79.629444444444445</v>
      </c>
      <c r="W70" s="23">
        <f>SUM($Q$3:W$3)-$P70</f>
        <v>-75.144999999999996</v>
      </c>
      <c r="X70" s="23">
        <f>SUM($Q$3:X$3)-$P70</f>
        <v>-68.725555555555559</v>
      </c>
      <c r="Y70" s="23">
        <f>SUM($Q$3:Y$3)-$P70</f>
        <v>-60.418888888888887</v>
      </c>
      <c r="Z70" s="23">
        <f>SUM($Q$3:Z$3)-$P70</f>
        <v>-52.518333333333331</v>
      </c>
      <c r="AA70" s="23">
        <f>SUM($Q$3:AA$3)-$P70</f>
        <v>-47.341111111111111</v>
      </c>
      <c r="AB70" s="23">
        <f>SUM($Q$3:AB$3)-$P70</f>
        <v>-42.11611111111111</v>
      </c>
      <c r="AC70" s="23">
        <f>SUM($Q$3:AC$3)-$P70</f>
        <v>-36.484999999999999</v>
      </c>
      <c r="AD70" s="23"/>
      <c r="AF70" s="22">
        <f t="shared" si="17"/>
        <v>42207</v>
      </c>
      <c r="AG70" s="9">
        <f t="shared" si="18"/>
        <v>110</v>
      </c>
      <c r="AH70" s="23">
        <f t="shared" si="16"/>
        <v>-99.617555555555555</v>
      </c>
      <c r="AI70" s="23">
        <f>SUM($AH$3:AI$3)-$P70</f>
        <v>-91.323111111111103</v>
      </c>
      <c r="AJ70" s="23">
        <f>SUM($AH$3:AJ$3)-$P70</f>
        <v>-82.698444444444448</v>
      </c>
      <c r="AK70" s="23">
        <f>SUM($AH$3:AK$3)-$P70</f>
        <v>-73.391999999999996</v>
      </c>
      <c r="AL70" s="23">
        <f>SUM($AH$3:AL$3)-$P70</f>
        <v>-64.085555555555544</v>
      </c>
      <c r="AM70" s="23">
        <f>SUM($AH$3:AM$3)-$P70</f>
        <v>-50.414111111111112</v>
      </c>
      <c r="AN70" s="23">
        <f>SUM($AH$3:AN$3)-$P70</f>
        <v>-42.601666666666659</v>
      </c>
      <c r="AO70" s="23">
        <f>SUM($AH$3:AO$3)-$P70</f>
        <v>-26.932222222222208</v>
      </c>
      <c r="AP70" s="23">
        <f>SUM($AH$3:AP$3)-$P70</f>
        <v>-0.79088888888887254</v>
      </c>
      <c r="AQ70" s="23">
        <f>SUM($AH$3:AQ$3)-$P70</f>
        <v>22.862777777777779</v>
      </c>
      <c r="AR70" s="23">
        <f>SUM($AH$3:AR$3)-$P70</f>
        <v>33.153111111111116</v>
      </c>
      <c r="AS70" s="23">
        <f>SUM($AH$3:AS$3)-$P70</f>
        <v>43.62811111111111</v>
      </c>
      <c r="AT70" s="23">
        <f>SUM($AH$3:AT$3)-$P70</f>
        <v>55.744555555555564</v>
      </c>
      <c r="AU70" s="23"/>
    </row>
    <row r="71" spans="11:47">
      <c r="K71" s="45"/>
      <c r="L71" s="45"/>
      <c r="M71" s="58">
        <f t="shared" si="14"/>
        <v>42208</v>
      </c>
      <c r="N71" s="57">
        <f>$F$25</f>
        <v>2</v>
      </c>
      <c r="O71" s="9">
        <f t="shared" si="19"/>
        <v>0</v>
      </c>
      <c r="P71" s="9">
        <f>SUM($N$5:N71)-SUM($O$5:O71)</f>
        <v>112</v>
      </c>
      <c r="Q71" s="23">
        <f t="shared" si="15"/>
        <v>-106.79888888888888</v>
      </c>
      <c r="R71" s="23">
        <f>SUM($Q$3:R$3)-$P71</f>
        <v>-102.17111111111112</v>
      </c>
      <c r="S71" s="23">
        <f>SUM($Q$3:S$3)-$P71</f>
        <v>-97.447777777777773</v>
      </c>
      <c r="T71" s="23">
        <f>SUM($Q$3:T$3)-$P71</f>
        <v>-92.533333333333331</v>
      </c>
      <c r="U71" s="23">
        <f>SUM($Q$3:U$3)-$P71</f>
        <v>-87.61888888888889</v>
      </c>
      <c r="V71" s="23">
        <f>SUM($Q$3:V$3)-$P71</f>
        <v>-81.629444444444445</v>
      </c>
      <c r="W71" s="23">
        <f>SUM($Q$3:W$3)-$P71</f>
        <v>-77.144999999999996</v>
      </c>
      <c r="X71" s="23">
        <f>SUM($Q$3:X$3)-$P71</f>
        <v>-70.725555555555559</v>
      </c>
      <c r="Y71" s="23">
        <f>SUM($Q$3:Y$3)-$P71</f>
        <v>-62.418888888888887</v>
      </c>
      <c r="Z71" s="23">
        <f>SUM($Q$3:Z$3)-$P71</f>
        <v>-54.518333333333331</v>
      </c>
      <c r="AA71" s="23">
        <f>SUM($Q$3:AA$3)-$P71</f>
        <v>-49.341111111111111</v>
      </c>
      <c r="AB71" s="23">
        <f>SUM($Q$3:AB$3)-$P71</f>
        <v>-44.11611111111111</v>
      </c>
      <c r="AC71" s="23">
        <f>SUM($Q$3:AC$3)-$P71</f>
        <v>-38.484999999999999</v>
      </c>
      <c r="AD71" s="23"/>
      <c r="AF71" s="22">
        <f t="shared" si="17"/>
        <v>42208</v>
      </c>
      <c r="AG71" s="9">
        <f t="shared" si="18"/>
        <v>112</v>
      </c>
      <c r="AH71" s="23">
        <f t="shared" si="16"/>
        <v>-101.61755555555555</v>
      </c>
      <c r="AI71" s="23">
        <f>SUM($AH$3:AI$3)-$P71</f>
        <v>-93.323111111111103</v>
      </c>
      <c r="AJ71" s="23">
        <f>SUM($AH$3:AJ$3)-$P71</f>
        <v>-84.698444444444448</v>
      </c>
      <c r="AK71" s="23">
        <f>SUM($AH$3:AK$3)-$P71</f>
        <v>-75.391999999999996</v>
      </c>
      <c r="AL71" s="23">
        <f>SUM($AH$3:AL$3)-$P71</f>
        <v>-66.085555555555544</v>
      </c>
      <c r="AM71" s="23">
        <f>SUM($AH$3:AM$3)-$P71</f>
        <v>-52.414111111111112</v>
      </c>
      <c r="AN71" s="23">
        <f>SUM($AH$3:AN$3)-$P71</f>
        <v>-44.601666666666659</v>
      </c>
      <c r="AO71" s="23">
        <f>SUM($AH$3:AO$3)-$P71</f>
        <v>-28.932222222222208</v>
      </c>
      <c r="AP71" s="23">
        <f>SUM($AH$3:AP$3)-$P71</f>
        <v>-2.7908888888888725</v>
      </c>
      <c r="AQ71" s="23">
        <f>SUM($AH$3:AQ$3)-$P71</f>
        <v>20.862777777777779</v>
      </c>
      <c r="AR71" s="23">
        <f>SUM($AH$3:AR$3)-$P71</f>
        <v>31.153111111111116</v>
      </c>
      <c r="AS71" s="23">
        <f>SUM($AH$3:AS$3)-$P71</f>
        <v>41.62811111111111</v>
      </c>
      <c r="AT71" s="23">
        <f>SUM($AH$3:AT$3)-$P71</f>
        <v>53.744555555555564</v>
      </c>
      <c r="AU71" s="23"/>
    </row>
    <row r="72" spans="11:47">
      <c r="K72" s="45"/>
      <c r="L72" s="45"/>
      <c r="M72" s="58">
        <f t="shared" si="14"/>
        <v>42209</v>
      </c>
      <c r="N72" s="57">
        <f>$G$25</f>
        <v>2</v>
      </c>
      <c r="O72" s="9">
        <f t="shared" si="19"/>
        <v>0</v>
      </c>
      <c r="P72" s="9">
        <f>SUM($N$5:N72)-SUM($O$5:O72)</f>
        <v>114</v>
      </c>
      <c r="Q72" s="23">
        <f t="shared" si="15"/>
        <v>-108.79888888888888</v>
      </c>
      <c r="R72" s="23">
        <f>SUM($Q$3:R$3)-$P72</f>
        <v>-104.17111111111112</v>
      </c>
      <c r="S72" s="23">
        <f>SUM($Q$3:S$3)-$P72</f>
        <v>-99.447777777777773</v>
      </c>
      <c r="T72" s="23">
        <f>SUM($Q$3:T$3)-$P72</f>
        <v>-94.533333333333331</v>
      </c>
      <c r="U72" s="23">
        <f>SUM($Q$3:U$3)-$P72</f>
        <v>-89.61888888888889</v>
      </c>
      <c r="V72" s="23">
        <f>SUM($Q$3:V$3)-$P72</f>
        <v>-83.629444444444445</v>
      </c>
      <c r="W72" s="23">
        <f>SUM($Q$3:W$3)-$P72</f>
        <v>-79.144999999999996</v>
      </c>
      <c r="X72" s="23">
        <f>SUM($Q$3:X$3)-$P72</f>
        <v>-72.725555555555559</v>
      </c>
      <c r="Y72" s="23">
        <f>SUM($Q$3:Y$3)-$P72</f>
        <v>-64.418888888888887</v>
      </c>
      <c r="Z72" s="23">
        <f>SUM($Q$3:Z$3)-$P72</f>
        <v>-56.518333333333331</v>
      </c>
      <c r="AA72" s="23">
        <f>SUM($Q$3:AA$3)-$P72</f>
        <v>-51.341111111111111</v>
      </c>
      <c r="AB72" s="23">
        <f>SUM($Q$3:AB$3)-$P72</f>
        <v>-46.11611111111111</v>
      </c>
      <c r="AC72" s="23">
        <f>SUM($Q$3:AC$3)-$P72</f>
        <v>-40.484999999999999</v>
      </c>
      <c r="AD72" s="23"/>
      <c r="AF72" s="22">
        <f t="shared" si="17"/>
        <v>42209</v>
      </c>
      <c r="AG72" s="9">
        <f t="shared" si="18"/>
        <v>114</v>
      </c>
      <c r="AH72" s="23">
        <f t="shared" si="16"/>
        <v>-103.61755555555555</v>
      </c>
      <c r="AI72" s="23">
        <f>SUM($AH$3:AI$3)-$P72</f>
        <v>-95.323111111111103</v>
      </c>
      <c r="AJ72" s="23">
        <f>SUM($AH$3:AJ$3)-$P72</f>
        <v>-86.698444444444448</v>
      </c>
      <c r="AK72" s="23">
        <f>SUM($AH$3:AK$3)-$P72</f>
        <v>-77.391999999999996</v>
      </c>
      <c r="AL72" s="23">
        <f>SUM($AH$3:AL$3)-$P72</f>
        <v>-68.085555555555544</v>
      </c>
      <c r="AM72" s="23">
        <f>SUM($AH$3:AM$3)-$P72</f>
        <v>-54.414111111111112</v>
      </c>
      <c r="AN72" s="23">
        <f>SUM($AH$3:AN$3)-$P72</f>
        <v>-46.601666666666659</v>
      </c>
      <c r="AO72" s="23">
        <f>SUM($AH$3:AO$3)-$P72</f>
        <v>-30.932222222222208</v>
      </c>
      <c r="AP72" s="23">
        <f>SUM($AH$3:AP$3)-$P72</f>
        <v>-4.7908888888888725</v>
      </c>
      <c r="AQ72" s="23">
        <f>SUM($AH$3:AQ$3)-$P72</f>
        <v>18.862777777777779</v>
      </c>
      <c r="AR72" s="23">
        <f>SUM($AH$3:AR$3)-$P72</f>
        <v>29.153111111111116</v>
      </c>
      <c r="AS72" s="23">
        <f>SUM($AH$3:AS$3)-$P72</f>
        <v>39.62811111111111</v>
      </c>
      <c r="AT72" s="23">
        <f>SUM($AH$3:AT$3)-$P72</f>
        <v>51.744555555555564</v>
      </c>
      <c r="AU72" s="23"/>
    </row>
    <row r="73" spans="11:47">
      <c r="K73" s="45"/>
      <c r="L73" s="45"/>
      <c r="M73" s="58">
        <f t="shared" si="14"/>
        <v>42210</v>
      </c>
      <c r="N73" s="57">
        <f>$H$25</f>
        <v>2</v>
      </c>
      <c r="O73" s="9">
        <f t="shared" si="19"/>
        <v>0</v>
      </c>
      <c r="P73" s="9">
        <f>SUM($N$5:N73)-SUM($O$5:O73)</f>
        <v>116</v>
      </c>
      <c r="Q73" s="23">
        <f t="shared" si="15"/>
        <v>-110.79888888888888</v>
      </c>
      <c r="R73" s="23">
        <f>SUM($Q$3:R$3)-$P73</f>
        <v>-106.17111111111112</v>
      </c>
      <c r="S73" s="23">
        <f>SUM($Q$3:S$3)-$P73</f>
        <v>-101.44777777777777</v>
      </c>
      <c r="T73" s="23">
        <f>SUM($Q$3:T$3)-$P73</f>
        <v>-96.533333333333331</v>
      </c>
      <c r="U73" s="23">
        <f>SUM($Q$3:U$3)-$P73</f>
        <v>-91.61888888888889</v>
      </c>
      <c r="V73" s="23">
        <f>SUM($Q$3:V$3)-$P73</f>
        <v>-85.629444444444445</v>
      </c>
      <c r="W73" s="23">
        <f>SUM($Q$3:W$3)-$P73</f>
        <v>-81.144999999999996</v>
      </c>
      <c r="X73" s="23">
        <f>SUM($Q$3:X$3)-$P73</f>
        <v>-74.725555555555559</v>
      </c>
      <c r="Y73" s="23">
        <f>SUM($Q$3:Y$3)-$P73</f>
        <v>-66.418888888888887</v>
      </c>
      <c r="Z73" s="23">
        <f>SUM($Q$3:Z$3)-$P73</f>
        <v>-58.518333333333331</v>
      </c>
      <c r="AA73" s="23">
        <f>SUM($Q$3:AA$3)-$P73</f>
        <v>-53.341111111111111</v>
      </c>
      <c r="AB73" s="23">
        <f>SUM($Q$3:AB$3)-$P73</f>
        <v>-48.11611111111111</v>
      </c>
      <c r="AC73" s="23">
        <f>SUM($Q$3:AC$3)-$P73</f>
        <v>-42.484999999999999</v>
      </c>
      <c r="AD73" s="23"/>
      <c r="AF73" s="22">
        <f t="shared" si="17"/>
        <v>42210</v>
      </c>
      <c r="AG73" s="9">
        <f t="shared" si="18"/>
        <v>116</v>
      </c>
      <c r="AH73" s="23">
        <f t="shared" si="16"/>
        <v>-105.61755555555555</v>
      </c>
      <c r="AI73" s="23">
        <f>SUM($AH$3:AI$3)-$P73</f>
        <v>-97.323111111111103</v>
      </c>
      <c r="AJ73" s="23">
        <f>SUM($AH$3:AJ$3)-$P73</f>
        <v>-88.698444444444448</v>
      </c>
      <c r="AK73" s="23">
        <f>SUM($AH$3:AK$3)-$P73</f>
        <v>-79.391999999999996</v>
      </c>
      <c r="AL73" s="23">
        <f>SUM($AH$3:AL$3)-$P73</f>
        <v>-70.085555555555544</v>
      </c>
      <c r="AM73" s="23">
        <f>SUM($AH$3:AM$3)-$P73</f>
        <v>-56.414111111111112</v>
      </c>
      <c r="AN73" s="23">
        <f>SUM($AH$3:AN$3)-$P73</f>
        <v>-48.601666666666659</v>
      </c>
      <c r="AO73" s="23">
        <f>SUM($AH$3:AO$3)-$P73</f>
        <v>-32.932222222222208</v>
      </c>
      <c r="AP73" s="23">
        <f>SUM($AH$3:AP$3)-$P73</f>
        <v>-6.7908888888888725</v>
      </c>
      <c r="AQ73" s="23">
        <f>SUM($AH$3:AQ$3)-$P73</f>
        <v>16.862777777777779</v>
      </c>
      <c r="AR73" s="23">
        <f>SUM($AH$3:AR$3)-$P73</f>
        <v>27.153111111111116</v>
      </c>
      <c r="AS73" s="23">
        <f>SUM($AH$3:AS$3)-$P73</f>
        <v>37.62811111111111</v>
      </c>
      <c r="AT73" s="23">
        <f>SUM($AH$3:AT$3)-$P73</f>
        <v>49.744555555555564</v>
      </c>
      <c r="AU73" s="23"/>
    </row>
    <row r="74" spans="11:47">
      <c r="K74" s="45"/>
      <c r="L74" s="45"/>
      <c r="M74" s="58">
        <f t="shared" si="14"/>
        <v>42211</v>
      </c>
      <c r="N74" s="106">
        <f>$I$25</f>
        <v>0</v>
      </c>
      <c r="O74" s="9">
        <f t="shared" si="19"/>
        <v>0</v>
      </c>
      <c r="P74" s="9">
        <f>SUM($N$5:N74)-SUM($O$5:O74)</f>
        <v>116</v>
      </c>
      <c r="Q74" s="23">
        <f t="shared" si="15"/>
        <v>-110.79888888888888</v>
      </c>
      <c r="R74" s="23">
        <f>SUM($Q$3:R$3)-$P74</f>
        <v>-106.17111111111112</v>
      </c>
      <c r="S74" s="23">
        <f>SUM($Q$3:S$3)-$P74</f>
        <v>-101.44777777777777</v>
      </c>
      <c r="T74" s="23">
        <f>SUM($Q$3:T$3)-$P74</f>
        <v>-96.533333333333331</v>
      </c>
      <c r="U74" s="23">
        <f>SUM($Q$3:U$3)-$P74</f>
        <v>-91.61888888888889</v>
      </c>
      <c r="V74" s="23">
        <f>SUM($Q$3:V$3)-$P74</f>
        <v>-85.629444444444445</v>
      </c>
      <c r="W74" s="23">
        <f>SUM($Q$3:W$3)-$P74</f>
        <v>-81.144999999999996</v>
      </c>
      <c r="X74" s="23">
        <f>SUM($Q$3:X$3)-$P74</f>
        <v>-74.725555555555559</v>
      </c>
      <c r="Y74" s="23">
        <f>SUM($Q$3:Y$3)-$P74</f>
        <v>-66.418888888888887</v>
      </c>
      <c r="Z74" s="23">
        <f>SUM($Q$3:Z$3)-$P74</f>
        <v>-58.518333333333331</v>
      </c>
      <c r="AA74" s="23">
        <f>SUM($Q$3:AA$3)-$P74</f>
        <v>-53.341111111111111</v>
      </c>
      <c r="AB74" s="23">
        <f>SUM($Q$3:AB$3)-$P74</f>
        <v>-48.11611111111111</v>
      </c>
      <c r="AC74" s="23">
        <f>SUM($Q$3:AC$3)-$P74</f>
        <v>-42.484999999999999</v>
      </c>
      <c r="AD74" s="23"/>
      <c r="AF74" s="22">
        <f t="shared" si="17"/>
        <v>42211</v>
      </c>
      <c r="AG74" s="9">
        <f t="shared" si="18"/>
        <v>116</v>
      </c>
      <c r="AH74" s="23">
        <f t="shared" si="16"/>
        <v>-105.61755555555555</v>
      </c>
      <c r="AI74" s="23">
        <f>SUM($AH$3:AI$3)-$P74</f>
        <v>-97.323111111111103</v>
      </c>
      <c r="AJ74" s="23">
        <f>SUM($AH$3:AJ$3)-$P74</f>
        <v>-88.698444444444448</v>
      </c>
      <c r="AK74" s="23">
        <f>SUM($AH$3:AK$3)-$P74</f>
        <v>-79.391999999999996</v>
      </c>
      <c r="AL74" s="23">
        <f>SUM($AH$3:AL$3)-$P74</f>
        <v>-70.085555555555544</v>
      </c>
      <c r="AM74" s="23">
        <f>SUM($AH$3:AM$3)-$P74</f>
        <v>-56.414111111111112</v>
      </c>
      <c r="AN74" s="23">
        <f>SUM($AH$3:AN$3)-$P74</f>
        <v>-48.601666666666659</v>
      </c>
      <c r="AO74" s="23">
        <f>SUM($AH$3:AO$3)-$P74</f>
        <v>-32.932222222222208</v>
      </c>
      <c r="AP74" s="23">
        <f>SUM($AH$3:AP$3)-$P74</f>
        <v>-6.7908888888888725</v>
      </c>
      <c r="AQ74" s="23">
        <f>SUM($AH$3:AQ$3)-$P74</f>
        <v>16.862777777777779</v>
      </c>
      <c r="AR74" s="23">
        <f>SUM($AH$3:AR$3)-$P74</f>
        <v>27.153111111111116</v>
      </c>
      <c r="AS74" s="23">
        <f>SUM($AH$3:AS$3)-$P74</f>
        <v>37.62811111111111</v>
      </c>
      <c r="AT74" s="23">
        <f>SUM($AH$3:AT$3)-$P74</f>
        <v>49.744555555555564</v>
      </c>
      <c r="AU74" s="23"/>
    </row>
    <row r="75" spans="11:47">
      <c r="K75" s="45"/>
      <c r="L75" s="45"/>
      <c r="M75" s="58">
        <f t="shared" si="14"/>
        <v>42212</v>
      </c>
      <c r="N75" s="57">
        <f>$C$25</f>
        <v>2</v>
      </c>
      <c r="O75" s="9">
        <f t="shared" si="19"/>
        <v>0</v>
      </c>
      <c r="P75" s="9">
        <f>SUM($N$5:N75)-SUM($O$5:O75)</f>
        <v>118</v>
      </c>
      <c r="Q75" s="23">
        <f t="shared" si="15"/>
        <v>-112.79888888888888</v>
      </c>
      <c r="R75" s="23">
        <f>SUM($Q$3:R$3)-$P75</f>
        <v>-108.17111111111112</v>
      </c>
      <c r="S75" s="23">
        <f>SUM($Q$3:S$3)-$P75</f>
        <v>-103.44777777777777</v>
      </c>
      <c r="T75" s="23">
        <f>SUM($Q$3:T$3)-$P75</f>
        <v>-98.533333333333331</v>
      </c>
      <c r="U75" s="23">
        <f>SUM($Q$3:U$3)-$P75</f>
        <v>-93.61888888888889</v>
      </c>
      <c r="V75" s="23">
        <f>SUM($Q$3:V$3)-$P75</f>
        <v>-87.629444444444445</v>
      </c>
      <c r="W75" s="23">
        <f>SUM($Q$3:W$3)-$P75</f>
        <v>-83.144999999999996</v>
      </c>
      <c r="X75" s="23">
        <f>SUM($Q$3:X$3)-$P75</f>
        <v>-76.725555555555559</v>
      </c>
      <c r="Y75" s="23">
        <f>SUM($Q$3:Y$3)-$P75</f>
        <v>-68.418888888888887</v>
      </c>
      <c r="Z75" s="23">
        <f>SUM($Q$3:Z$3)-$P75</f>
        <v>-60.518333333333331</v>
      </c>
      <c r="AA75" s="23">
        <f>SUM($Q$3:AA$3)-$P75</f>
        <v>-55.341111111111111</v>
      </c>
      <c r="AB75" s="23">
        <f>SUM($Q$3:AB$3)-$P75</f>
        <v>-50.11611111111111</v>
      </c>
      <c r="AC75" s="23">
        <f>SUM($Q$3:AC$3)-$P75</f>
        <v>-44.484999999999999</v>
      </c>
      <c r="AD75" s="23"/>
      <c r="AF75" s="22">
        <f t="shared" si="17"/>
        <v>42212</v>
      </c>
      <c r="AG75" s="9">
        <f t="shared" si="18"/>
        <v>118</v>
      </c>
      <c r="AH75" s="23">
        <f t="shared" si="16"/>
        <v>-107.61755555555555</v>
      </c>
      <c r="AI75" s="23">
        <f>SUM($AH$3:AI$3)-$P75</f>
        <v>-99.323111111111103</v>
      </c>
      <c r="AJ75" s="23">
        <f>SUM($AH$3:AJ$3)-$P75</f>
        <v>-90.698444444444448</v>
      </c>
      <c r="AK75" s="23">
        <f>SUM($AH$3:AK$3)-$P75</f>
        <v>-81.391999999999996</v>
      </c>
      <c r="AL75" s="23">
        <f>SUM($AH$3:AL$3)-$P75</f>
        <v>-72.085555555555544</v>
      </c>
      <c r="AM75" s="23">
        <f>SUM($AH$3:AM$3)-$P75</f>
        <v>-58.414111111111112</v>
      </c>
      <c r="AN75" s="23">
        <f>SUM($AH$3:AN$3)-$P75</f>
        <v>-50.601666666666659</v>
      </c>
      <c r="AO75" s="23">
        <f>SUM($AH$3:AO$3)-$P75</f>
        <v>-34.932222222222208</v>
      </c>
      <c r="AP75" s="23">
        <f>SUM($AH$3:AP$3)-$P75</f>
        <v>-8.7908888888888725</v>
      </c>
      <c r="AQ75" s="23">
        <f>SUM($AH$3:AQ$3)-$P75</f>
        <v>14.862777777777779</v>
      </c>
      <c r="AR75" s="23">
        <f>SUM($AH$3:AR$3)-$P75</f>
        <v>25.153111111111116</v>
      </c>
      <c r="AS75" s="23">
        <f>SUM($AH$3:AS$3)-$P75</f>
        <v>35.62811111111111</v>
      </c>
      <c r="AT75" s="23">
        <f>SUM($AH$3:AT$3)-$P75</f>
        <v>47.744555555555564</v>
      </c>
      <c r="AU75" s="23"/>
    </row>
    <row r="76" spans="11:47">
      <c r="K76" s="45"/>
      <c r="L76" s="45"/>
      <c r="M76" s="58">
        <f t="shared" si="14"/>
        <v>42213</v>
      </c>
      <c r="N76" s="57">
        <f>$D$25</f>
        <v>2</v>
      </c>
      <c r="O76" s="9">
        <f t="shared" si="19"/>
        <v>0</v>
      </c>
      <c r="P76" s="9">
        <f>SUM($N$5:N76)-SUM($O$5:O76)</f>
        <v>120</v>
      </c>
      <c r="Q76" s="23">
        <f t="shared" si="15"/>
        <v>-114.79888888888888</v>
      </c>
      <c r="R76" s="23">
        <f>SUM($Q$3:R$3)-$P76</f>
        <v>-110.17111111111112</v>
      </c>
      <c r="S76" s="23">
        <f>SUM($Q$3:S$3)-$P76</f>
        <v>-105.44777777777777</v>
      </c>
      <c r="T76" s="23">
        <f>SUM($Q$3:T$3)-$P76</f>
        <v>-100.53333333333333</v>
      </c>
      <c r="U76" s="23">
        <f>SUM($Q$3:U$3)-$P76</f>
        <v>-95.61888888888889</v>
      </c>
      <c r="V76" s="23">
        <f>SUM($Q$3:V$3)-$P76</f>
        <v>-89.629444444444445</v>
      </c>
      <c r="W76" s="23">
        <f>SUM($Q$3:W$3)-$P76</f>
        <v>-85.144999999999996</v>
      </c>
      <c r="X76" s="23">
        <f>SUM($Q$3:X$3)-$P76</f>
        <v>-78.725555555555559</v>
      </c>
      <c r="Y76" s="23">
        <f>SUM($Q$3:Y$3)-$P76</f>
        <v>-70.418888888888887</v>
      </c>
      <c r="Z76" s="23">
        <f>SUM($Q$3:Z$3)-$P76</f>
        <v>-62.518333333333331</v>
      </c>
      <c r="AA76" s="23">
        <f>SUM($Q$3:AA$3)-$P76</f>
        <v>-57.341111111111111</v>
      </c>
      <c r="AB76" s="23">
        <f>SUM($Q$3:AB$3)-$P76</f>
        <v>-52.11611111111111</v>
      </c>
      <c r="AC76" s="23">
        <f>SUM($Q$3:AC$3)-$P76</f>
        <v>-46.484999999999999</v>
      </c>
      <c r="AD76" s="23"/>
      <c r="AF76" s="22">
        <f t="shared" si="17"/>
        <v>42213</v>
      </c>
      <c r="AG76" s="9">
        <f t="shared" si="18"/>
        <v>120</v>
      </c>
      <c r="AH76" s="23">
        <f t="shared" si="16"/>
        <v>-109.61755555555555</v>
      </c>
      <c r="AI76" s="23">
        <f>SUM($AH$3:AI$3)-$P76</f>
        <v>-101.3231111111111</v>
      </c>
      <c r="AJ76" s="23">
        <f>SUM($AH$3:AJ$3)-$P76</f>
        <v>-92.698444444444448</v>
      </c>
      <c r="AK76" s="23">
        <f>SUM($AH$3:AK$3)-$P76</f>
        <v>-83.391999999999996</v>
      </c>
      <c r="AL76" s="23">
        <f>SUM($AH$3:AL$3)-$P76</f>
        <v>-74.085555555555544</v>
      </c>
      <c r="AM76" s="23">
        <f>SUM($AH$3:AM$3)-$P76</f>
        <v>-60.414111111111112</v>
      </c>
      <c r="AN76" s="23">
        <f>SUM($AH$3:AN$3)-$P76</f>
        <v>-52.601666666666659</v>
      </c>
      <c r="AO76" s="23">
        <f>SUM($AH$3:AO$3)-$P76</f>
        <v>-36.932222222222208</v>
      </c>
      <c r="AP76" s="23">
        <f>SUM($AH$3:AP$3)-$P76</f>
        <v>-10.790888888888873</v>
      </c>
      <c r="AQ76" s="23">
        <f>SUM($AH$3:AQ$3)-$P76</f>
        <v>12.862777777777779</v>
      </c>
      <c r="AR76" s="23">
        <f>SUM($AH$3:AR$3)-$P76</f>
        <v>23.153111111111116</v>
      </c>
      <c r="AS76" s="23">
        <f>SUM($AH$3:AS$3)-$P76</f>
        <v>33.62811111111111</v>
      </c>
      <c r="AT76" s="23">
        <f>SUM($AH$3:AT$3)-$P76</f>
        <v>45.744555555555564</v>
      </c>
      <c r="AU76" s="23"/>
    </row>
    <row r="77" spans="11:47">
      <c r="K77" s="45"/>
      <c r="L77" s="45"/>
      <c r="M77" s="58">
        <f t="shared" si="14"/>
        <v>42214</v>
      </c>
      <c r="N77" s="57">
        <f>$E$25</f>
        <v>2</v>
      </c>
      <c r="O77" s="9">
        <f t="shared" si="19"/>
        <v>0</v>
      </c>
      <c r="P77" s="9">
        <f>SUM($N$5:N77)-SUM($O$5:O77)</f>
        <v>122</v>
      </c>
      <c r="Q77" s="23">
        <f t="shared" si="15"/>
        <v>-116.79888888888888</v>
      </c>
      <c r="R77" s="23">
        <f>SUM($Q$3:R$3)-$P77</f>
        <v>-112.17111111111112</v>
      </c>
      <c r="S77" s="23">
        <f>SUM($Q$3:S$3)-$P77</f>
        <v>-107.44777777777777</v>
      </c>
      <c r="T77" s="23">
        <f>SUM($Q$3:T$3)-$P77</f>
        <v>-102.53333333333333</v>
      </c>
      <c r="U77" s="23">
        <f>SUM($Q$3:U$3)-$P77</f>
        <v>-97.61888888888889</v>
      </c>
      <c r="V77" s="23">
        <f>SUM($Q$3:V$3)-$P77</f>
        <v>-91.629444444444445</v>
      </c>
      <c r="W77" s="23">
        <f>SUM($Q$3:W$3)-$P77</f>
        <v>-87.144999999999996</v>
      </c>
      <c r="X77" s="23">
        <f>SUM($Q$3:X$3)-$P77</f>
        <v>-80.725555555555559</v>
      </c>
      <c r="Y77" s="23">
        <f>SUM($Q$3:Y$3)-$P77</f>
        <v>-72.418888888888887</v>
      </c>
      <c r="Z77" s="23">
        <f>SUM($Q$3:Z$3)-$P77</f>
        <v>-64.518333333333331</v>
      </c>
      <c r="AA77" s="23">
        <f>SUM($Q$3:AA$3)-$P77</f>
        <v>-59.341111111111111</v>
      </c>
      <c r="AB77" s="23">
        <f>SUM($Q$3:AB$3)-$P77</f>
        <v>-54.11611111111111</v>
      </c>
      <c r="AC77" s="23">
        <f>SUM($Q$3:AC$3)-$P77</f>
        <v>-48.484999999999999</v>
      </c>
      <c r="AD77" s="23"/>
      <c r="AF77" s="22">
        <f t="shared" si="17"/>
        <v>42214</v>
      </c>
      <c r="AG77" s="9">
        <f t="shared" si="18"/>
        <v>122</v>
      </c>
      <c r="AH77" s="23">
        <f t="shared" si="16"/>
        <v>-111.61755555555555</v>
      </c>
      <c r="AI77" s="23">
        <f>SUM($AH$3:AI$3)-$P77</f>
        <v>-103.3231111111111</v>
      </c>
      <c r="AJ77" s="23">
        <f>SUM($AH$3:AJ$3)-$P77</f>
        <v>-94.698444444444448</v>
      </c>
      <c r="AK77" s="23">
        <f>SUM($AH$3:AK$3)-$P77</f>
        <v>-85.391999999999996</v>
      </c>
      <c r="AL77" s="23">
        <f>SUM($AH$3:AL$3)-$P77</f>
        <v>-76.085555555555544</v>
      </c>
      <c r="AM77" s="23">
        <f>SUM($AH$3:AM$3)-$P77</f>
        <v>-62.414111111111112</v>
      </c>
      <c r="AN77" s="23">
        <f>SUM($AH$3:AN$3)-$P77</f>
        <v>-54.601666666666659</v>
      </c>
      <c r="AO77" s="23">
        <f>SUM($AH$3:AO$3)-$P77</f>
        <v>-38.932222222222208</v>
      </c>
      <c r="AP77" s="23">
        <f>SUM($AH$3:AP$3)-$P77</f>
        <v>-12.790888888888873</v>
      </c>
      <c r="AQ77" s="23">
        <f>SUM($AH$3:AQ$3)-$P77</f>
        <v>10.862777777777779</v>
      </c>
      <c r="AR77" s="23">
        <f>SUM($AH$3:AR$3)-$P77</f>
        <v>21.153111111111116</v>
      </c>
      <c r="AS77" s="23">
        <f>SUM($AH$3:AS$3)-$P77</f>
        <v>31.62811111111111</v>
      </c>
      <c r="AT77" s="23">
        <f>SUM($AH$3:AT$3)-$P77</f>
        <v>43.744555555555564</v>
      </c>
      <c r="AU77" s="23"/>
    </row>
    <row r="78" spans="11:47">
      <c r="K78" s="45"/>
      <c r="L78" s="45"/>
      <c r="M78" s="58">
        <f t="shared" si="14"/>
        <v>42215</v>
      </c>
      <c r="N78" s="57">
        <f>$F$25</f>
        <v>2</v>
      </c>
      <c r="O78" s="9">
        <f t="shared" si="19"/>
        <v>0</v>
      </c>
      <c r="P78" s="9">
        <f>SUM($N$5:N78)-SUM($O$5:O78)</f>
        <v>124</v>
      </c>
      <c r="Q78" s="23">
        <f t="shared" si="15"/>
        <v>-118.79888888888888</v>
      </c>
      <c r="R78" s="23">
        <f>SUM($Q$3:R$3)-$P78</f>
        <v>-114.17111111111112</v>
      </c>
      <c r="S78" s="23">
        <f>SUM($Q$3:S$3)-$P78</f>
        <v>-109.44777777777777</v>
      </c>
      <c r="T78" s="23">
        <f>SUM($Q$3:T$3)-$P78</f>
        <v>-104.53333333333333</v>
      </c>
      <c r="U78" s="23">
        <f>SUM($Q$3:U$3)-$P78</f>
        <v>-99.61888888888889</v>
      </c>
      <c r="V78" s="23">
        <f>SUM($Q$3:V$3)-$P78</f>
        <v>-93.629444444444445</v>
      </c>
      <c r="W78" s="23">
        <f>SUM($Q$3:W$3)-$P78</f>
        <v>-89.144999999999996</v>
      </c>
      <c r="X78" s="23">
        <f>SUM($Q$3:X$3)-$P78</f>
        <v>-82.725555555555559</v>
      </c>
      <c r="Y78" s="23">
        <f>SUM($Q$3:Y$3)-$P78</f>
        <v>-74.418888888888887</v>
      </c>
      <c r="Z78" s="23">
        <f>SUM($Q$3:Z$3)-$P78</f>
        <v>-66.518333333333331</v>
      </c>
      <c r="AA78" s="23">
        <f>SUM($Q$3:AA$3)-$P78</f>
        <v>-61.341111111111111</v>
      </c>
      <c r="AB78" s="23">
        <f>SUM($Q$3:AB$3)-$P78</f>
        <v>-56.11611111111111</v>
      </c>
      <c r="AC78" s="23">
        <f>SUM($Q$3:AC$3)-$P78</f>
        <v>-50.484999999999999</v>
      </c>
      <c r="AD78" s="23"/>
      <c r="AF78" s="22">
        <f t="shared" si="17"/>
        <v>42215</v>
      </c>
      <c r="AG78" s="9">
        <f t="shared" si="18"/>
        <v>124</v>
      </c>
      <c r="AH78" s="23">
        <f t="shared" si="16"/>
        <v>-113.61755555555555</v>
      </c>
      <c r="AI78" s="23">
        <f>SUM($AH$3:AI$3)-$P78</f>
        <v>-105.3231111111111</v>
      </c>
      <c r="AJ78" s="23">
        <f>SUM($AH$3:AJ$3)-$P78</f>
        <v>-96.698444444444448</v>
      </c>
      <c r="AK78" s="23">
        <f>SUM($AH$3:AK$3)-$P78</f>
        <v>-87.391999999999996</v>
      </c>
      <c r="AL78" s="23">
        <f>SUM($AH$3:AL$3)-$P78</f>
        <v>-78.085555555555544</v>
      </c>
      <c r="AM78" s="23">
        <f>SUM($AH$3:AM$3)-$P78</f>
        <v>-64.414111111111112</v>
      </c>
      <c r="AN78" s="23">
        <f>SUM($AH$3:AN$3)-$P78</f>
        <v>-56.601666666666659</v>
      </c>
      <c r="AO78" s="23">
        <f>SUM($AH$3:AO$3)-$P78</f>
        <v>-40.932222222222208</v>
      </c>
      <c r="AP78" s="23">
        <f>SUM($AH$3:AP$3)-$P78</f>
        <v>-14.790888888888873</v>
      </c>
      <c r="AQ78" s="23">
        <f>SUM($AH$3:AQ$3)-$P78</f>
        <v>8.8627777777777794</v>
      </c>
      <c r="AR78" s="23">
        <f>SUM($AH$3:AR$3)-$P78</f>
        <v>19.153111111111116</v>
      </c>
      <c r="AS78" s="23">
        <f>SUM($AH$3:AS$3)-$P78</f>
        <v>29.62811111111111</v>
      </c>
      <c r="AT78" s="23">
        <f>SUM($AH$3:AT$3)-$P78</f>
        <v>41.744555555555564</v>
      </c>
      <c r="AU78" s="23"/>
    </row>
    <row r="79" spans="11:47">
      <c r="K79" s="45"/>
      <c r="L79" s="45"/>
      <c r="M79" s="58">
        <f t="shared" si="14"/>
        <v>42216</v>
      </c>
      <c r="N79" s="57">
        <f>$G$25</f>
        <v>2</v>
      </c>
      <c r="O79" s="9">
        <f t="shared" si="19"/>
        <v>0</v>
      </c>
      <c r="P79" s="9">
        <f>SUM($N$5:N79)-SUM($O$5:O79)</f>
        <v>126</v>
      </c>
      <c r="Q79" s="23">
        <f t="shared" si="15"/>
        <v>-120.79888888888888</v>
      </c>
      <c r="R79" s="23">
        <f>SUM($Q$3:R$3)-$P79</f>
        <v>-116.17111111111112</v>
      </c>
      <c r="S79" s="23">
        <f>SUM($Q$3:S$3)-$P79</f>
        <v>-111.44777777777777</v>
      </c>
      <c r="T79" s="23">
        <f>SUM($Q$3:T$3)-$P79</f>
        <v>-106.53333333333333</v>
      </c>
      <c r="U79" s="23">
        <f>SUM($Q$3:U$3)-$P79</f>
        <v>-101.61888888888889</v>
      </c>
      <c r="V79" s="23">
        <f>SUM($Q$3:V$3)-$P79</f>
        <v>-95.629444444444445</v>
      </c>
      <c r="W79" s="23">
        <f>SUM($Q$3:W$3)-$P79</f>
        <v>-91.144999999999996</v>
      </c>
      <c r="X79" s="23">
        <f>SUM($Q$3:X$3)-$P79</f>
        <v>-84.725555555555559</v>
      </c>
      <c r="Y79" s="23">
        <f>SUM($Q$3:Y$3)-$P79</f>
        <v>-76.418888888888887</v>
      </c>
      <c r="Z79" s="23">
        <f>SUM($Q$3:Z$3)-$P79</f>
        <v>-68.518333333333331</v>
      </c>
      <c r="AA79" s="23">
        <f>SUM($Q$3:AA$3)-$P79</f>
        <v>-63.341111111111111</v>
      </c>
      <c r="AB79" s="23">
        <f>SUM($Q$3:AB$3)-$P79</f>
        <v>-58.11611111111111</v>
      </c>
      <c r="AC79" s="23">
        <f>SUM($Q$3:AC$3)-$P79</f>
        <v>-52.484999999999999</v>
      </c>
      <c r="AD79" s="23"/>
      <c r="AF79" s="22">
        <f t="shared" si="17"/>
        <v>42216</v>
      </c>
      <c r="AG79" s="9">
        <f t="shared" si="18"/>
        <v>126</v>
      </c>
      <c r="AH79" s="23">
        <f t="shared" si="16"/>
        <v>-115.61755555555555</v>
      </c>
      <c r="AI79" s="23">
        <f>SUM($AH$3:AI$3)-$P79</f>
        <v>-107.3231111111111</v>
      </c>
      <c r="AJ79" s="23">
        <f>SUM($AH$3:AJ$3)-$P79</f>
        <v>-98.698444444444448</v>
      </c>
      <c r="AK79" s="23">
        <f>SUM($AH$3:AK$3)-$P79</f>
        <v>-89.391999999999996</v>
      </c>
      <c r="AL79" s="23">
        <f>SUM($AH$3:AL$3)-$P79</f>
        <v>-80.085555555555544</v>
      </c>
      <c r="AM79" s="23">
        <f>SUM($AH$3:AM$3)-$P79</f>
        <v>-66.414111111111112</v>
      </c>
      <c r="AN79" s="23">
        <f>SUM($AH$3:AN$3)-$P79</f>
        <v>-58.601666666666659</v>
      </c>
      <c r="AO79" s="23">
        <f>SUM($AH$3:AO$3)-$P79</f>
        <v>-42.932222222222208</v>
      </c>
      <c r="AP79" s="23">
        <f>SUM($AH$3:AP$3)-$P79</f>
        <v>-16.790888888888873</v>
      </c>
      <c r="AQ79" s="23">
        <f>SUM($AH$3:AQ$3)-$P79</f>
        <v>6.8627777777777794</v>
      </c>
      <c r="AR79" s="23">
        <f>SUM($AH$3:AR$3)-$P79</f>
        <v>17.153111111111116</v>
      </c>
      <c r="AS79" s="23">
        <f>SUM($AH$3:AS$3)-$P79</f>
        <v>27.62811111111111</v>
      </c>
      <c r="AT79" s="23">
        <f>SUM($AH$3:AT$3)-$P79</f>
        <v>39.744555555555564</v>
      </c>
      <c r="AU79" s="23"/>
    </row>
    <row r="80" spans="11:47">
      <c r="K80" s="45"/>
      <c r="L80" s="45"/>
      <c r="M80" s="58">
        <f t="shared" si="14"/>
        <v>42217</v>
      </c>
      <c r="N80" s="57">
        <f>$H$25</f>
        <v>2</v>
      </c>
      <c r="O80" s="9">
        <f t="shared" si="19"/>
        <v>0</v>
      </c>
      <c r="P80" s="9">
        <f>SUM($N$5:N80)-SUM($O$5:O80)</f>
        <v>128</v>
      </c>
      <c r="Q80" s="23">
        <f t="shared" si="15"/>
        <v>-122.79888888888888</v>
      </c>
      <c r="R80" s="23">
        <f>SUM($Q$3:R$3)-$P80</f>
        <v>-118.17111111111112</v>
      </c>
      <c r="S80" s="23">
        <f>SUM($Q$3:S$3)-$P80</f>
        <v>-113.44777777777777</v>
      </c>
      <c r="T80" s="23">
        <f>SUM($Q$3:T$3)-$P80</f>
        <v>-108.53333333333333</v>
      </c>
      <c r="U80" s="23">
        <f>SUM($Q$3:U$3)-$P80</f>
        <v>-103.61888888888889</v>
      </c>
      <c r="V80" s="23">
        <f>SUM($Q$3:V$3)-$P80</f>
        <v>-97.629444444444445</v>
      </c>
      <c r="W80" s="23">
        <f>SUM($Q$3:W$3)-$P80</f>
        <v>-93.144999999999996</v>
      </c>
      <c r="X80" s="23">
        <f>SUM($Q$3:X$3)-$P80</f>
        <v>-86.725555555555559</v>
      </c>
      <c r="Y80" s="23">
        <f>SUM($Q$3:Y$3)-$P80</f>
        <v>-78.418888888888887</v>
      </c>
      <c r="Z80" s="23">
        <f>SUM($Q$3:Z$3)-$P80</f>
        <v>-70.518333333333331</v>
      </c>
      <c r="AA80" s="23">
        <f>SUM($Q$3:AA$3)-$P80</f>
        <v>-65.341111111111104</v>
      </c>
      <c r="AB80" s="23">
        <f>SUM($Q$3:AB$3)-$P80</f>
        <v>-60.11611111111111</v>
      </c>
      <c r="AC80" s="23">
        <f>SUM($Q$3:AC$3)-$P80</f>
        <v>-54.484999999999999</v>
      </c>
      <c r="AD80" s="23"/>
      <c r="AF80" s="22">
        <f t="shared" si="17"/>
        <v>42217</v>
      </c>
      <c r="AG80" s="9">
        <f t="shared" si="18"/>
        <v>128</v>
      </c>
      <c r="AH80" s="23">
        <f t="shared" si="16"/>
        <v>-117.61755555555555</v>
      </c>
      <c r="AI80" s="23">
        <f>SUM($AH$3:AI$3)-$P80</f>
        <v>-109.3231111111111</v>
      </c>
      <c r="AJ80" s="23">
        <f>SUM($AH$3:AJ$3)-$P80</f>
        <v>-100.69844444444445</v>
      </c>
      <c r="AK80" s="23">
        <f>SUM($AH$3:AK$3)-$P80</f>
        <v>-91.391999999999996</v>
      </c>
      <c r="AL80" s="23">
        <f>SUM($AH$3:AL$3)-$P80</f>
        <v>-82.085555555555544</v>
      </c>
      <c r="AM80" s="23">
        <f>SUM($AH$3:AM$3)-$P80</f>
        <v>-68.414111111111112</v>
      </c>
      <c r="AN80" s="23">
        <f>SUM($AH$3:AN$3)-$P80</f>
        <v>-60.601666666666659</v>
      </c>
      <c r="AO80" s="23">
        <f>SUM($AH$3:AO$3)-$P80</f>
        <v>-44.932222222222208</v>
      </c>
      <c r="AP80" s="23">
        <f>SUM($AH$3:AP$3)-$P80</f>
        <v>-18.790888888888873</v>
      </c>
      <c r="AQ80" s="23">
        <f>SUM($AH$3:AQ$3)-$P80</f>
        <v>4.8627777777777794</v>
      </c>
      <c r="AR80" s="23">
        <f>SUM($AH$3:AR$3)-$P80</f>
        <v>15.153111111111116</v>
      </c>
      <c r="AS80" s="23">
        <f>SUM($AH$3:AS$3)-$P80</f>
        <v>25.62811111111111</v>
      </c>
      <c r="AT80" s="23">
        <f>SUM($AH$3:AT$3)-$P80</f>
        <v>37.744555555555564</v>
      </c>
      <c r="AU80" s="23"/>
    </row>
    <row r="81" spans="11:47">
      <c r="K81" s="45"/>
      <c r="L81" s="45"/>
      <c r="M81" s="58">
        <f t="shared" si="14"/>
        <v>42218</v>
      </c>
      <c r="N81" s="106">
        <f>$I$25</f>
        <v>0</v>
      </c>
      <c r="O81" s="9">
        <f t="shared" si="19"/>
        <v>0</v>
      </c>
      <c r="P81" s="9">
        <f>SUM($N$5:N81)-SUM($O$5:O81)</f>
        <v>128</v>
      </c>
      <c r="Q81" s="23">
        <f t="shared" si="15"/>
        <v>-122.79888888888888</v>
      </c>
      <c r="R81" s="23">
        <f>SUM($Q$3:R$3)-$P81</f>
        <v>-118.17111111111112</v>
      </c>
      <c r="S81" s="23">
        <f>SUM($Q$3:S$3)-$P81</f>
        <v>-113.44777777777777</v>
      </c>
      <c r="T81" s="23">
        <f>SUM($Q$3:T$3)-$P81</f>
        <v>-108.53333333333333</v>
      </c>
      <c r="U81" s="23">
        <f>SUM($Q$3:U$3)-$P81</f>
        <v>-103.61888888888889</v>
      </c>
      <c r="V81" s="23">
        <f>SUM($Q$3:V$3)-$P81</f>
        <v>-97.629444444444445</v>
      </c>
      <c r="W81" s="23">
        <f>SUM($Q$3:W$3)-$P81</f>
        <v>-93.144999999999996</v>
      </c>
      <c r="X81" s="23">
        <f>SUM($Q$3:X$3)-$P81</f>
        <v>-86.725555555555559</v>
      </c>
      <c r="Y81" s="23">
        <f>SUM($Q$3:Y$3)-$P81</f>
        <v>-78.418888888888887</v>
      </c>
      <c r="Z81" s="23">
        <f>SUM($Q$3:Z$3)-$P81</f>
        <v>-70.518333333333331</v>
      </c>
      <c r="AA81" s="23">
        <f>SUM($Q$3:AA$3)-$P81</f>
        <v>-65.341111111111104</v>
      </c>
      <c r="AB81" s="23">
        <f>SUM($Q$3:AB$3)-$P81</f>
        <v>-60.11611111111111</v>
      </c>
      <c r="AC81" s="23">
        <f>SUM($Q$3:AC$3)-$P81</f>
        <v>-54.484999999999999</v>
      </c>
      <c r="AD81" s="23"/>
      <c r="AF81" s="22">
        <f t="shared" si="17"/>
        <v>42218</v>
      </c>
      <c r="AG81" s="9">
        <f t="shared" si="18"/>
        <v>128</v>
      </c>
      <c r="AH81" s="23">
        <f t="shared" si="16"/>
        <v>-117.61755555555555</v>
      </c>
      <c r="AI81" s="23">
        <f>SUM($AH$3:AI$3)-$P81</f>
        <v>-109.3231111111111</v>
      </c>
      <c r="AJ81" s="23">
        <f>SUM($AH$3:AJ$3)-$P81</f>
        <v>-100.69844444444445</v>
      </c>
      <c r="AK81" s="23">
        <f>SUM($AH$3:AK$3)-$P81</f>
        <v>-91.391999999999996</v>
      </c>
      <c r="AL81" s="23">
        <f>SUM($AH$3:AL$3)-$P81</f>
        <v>-82.085555555555544</v>
      </c>
      <c r="AM81" s="23">
        <f>SUM($AH$3:AM$3)-$P81</f>
        <v>-68.414111111111112</v>
      </c>
      <c r="AN81" s="23">
        <f>SUM($AH$3:AN$3)-$P81</f>
        <v>-60.601666666666659</v>
      </c>
      <c r="AO81" s="23">
        <f>SUM($AH$3:AO$3)-$P81</f>
        <v>-44.932222222222208</v>
      </c>
      <c r="AP81" s="23">
        <f>SUM($AH$3:AP$3)-$P81</f>
        <v>-18.790888888888873</v>
      </c>
      <c r="AQ81" s="23">
        <f>SUM($AH$3:AQ$3)-$P81</f>
        <v>4.8627777777777794</v>
      </c>
      <c r="AR81" s="23">
        <f>SUM($AH$3:AR$3)-$P81</f>
        <v>15.153111111111116</v>
      </c>
      <c r="AS81" s="23">
        <f>SUM($AH$3:AS$3)-$P81</f>
        <v>25.62811111111111</v>
      </c>
      <c r="AT81" s="23">
        <f>SUM($AH$3:AT$3)-$P81</f>
        <v>37.744555555555564</v>
      </c>
      <c r="AU81" s="23"/>
    </row>
    <row r="82" spans="11:47">
      <c r="K82" s="45"/>
      <c r="L82" s="45"/>
      <c r="M82" s="58">
        <f t="shared" si="14"/>
        <v>42219</v>
      </c>
      <c r="N82" s="57">
        <f>$C$25</f>
        <v>2</v>
      </c>
      <c r="O82" s="9">
        <f t="shared" si="19"/>
        <v>0</v>
      </c>
      <c r="P82" s="9">
        <f>SUM($N$5:N82)-SUM($O$5:O82)</f>
        <v>130</v>
      </c>
      <c r="Q82" s="23">
        <f t="shared" si="15"/>
        <v>-124.79888888888888</v>
      </c>
      <c r="R82" s="23">
        <f>SUM($Q$3:R$3)-$P82</f>
        <v>-120.17111111111112</v>
      </c>
      <c r="S82" s="23">
        <f>SUM($Q$3:S$3)-$P82</f>
        <v>-115.44777777777777</v>
      </c>
      <c r="T82" s="23">
        <f>SUM($Q$3:T$3)-$P82</f>
        <v>-110.53333333333333</v>
      </c>
      <c r="U82" s="23">
        <f>SUM($Q$3:U$3)-$P82</f>
        <v>-105.61888888888889</v>
      </c>
      <c r="V82" s="23">
        <f>SUM($Q$3:V$3)-$P82</f>
        <v>-99.629444444444445</v>
      </c>
      <c r="W82" s="23">
        <f>SUM($Q$3:W$3)-$P82</f>
        <v>-95.144999999999996</v>
      </c>
      <c r="X82" s="23">
        <f>SUM($Q$3:X$3)-$P82</f>
        <v>-88.725555555555559</v>
      </c>
      <c r="Y82" s="23">
        <f>SUM($Q$3:Y$3)-$P82</f>
        <v>-80.418888888888887</v>
      </c>
      <c r="Z82" s="23">
        <f>SUM($Q$3:Z$3)-$P82</f>
        <v>-72.518333333333331</v>
      </c>
      <c r="AA82" s="23">
        <f>SUM($Q$3:AA$3)-$P82</f>
        <v>-67.341111111111104</v>
      </c>
      <c r="AB82" s="23">
        <f>SUM($Q$3:AB$3)-$P82</f>
        <v>-62.11611111111111</v>
      </c>
      <c r="AC82" s="23">
        <f>SUM($Q$3:AC$3)-$P82</f>
        <v>-56.484999999999999</v>
      </c>
      <c r="AD82" s="23"/>
      <c r="AF82" s="22">
        <f t="shared" si="17"/>
        <v>42219</v>
      </c>
      <c r="AG82" s="9">
        <f t="shared" si="18"/>
        <v>130</v>
      </c>
      <c r="AH82" s="23">
        <f t="shared" si="16"/>
        <v>-119.61755555555555</v>
      </c>
      <c r="AI82" s="23">
        <f>SUM($AH$3:AI$3)-$P82</f>
        <v>-111.3231111111111</v>
      </c>
      <c r="AJ82" s="23">
        <f>SUM($AH$3:AJ$3)-$P82</f>
        <v>-102.69844444444445</v>
      </c>
      <c r="AK82" s="23">
        <f>SUM($AH$3:AK$3)-$P82</f>
        <v>-93.391999999999996</v>
      </c>
      <c r="AL82" s="23">
        <f>SUM($AH$3:AL$3)-$P82</f>
        <v>-84.085555555555544</v>
      </c>
      <c r="AM82" s="23">
        <f>SUM($AH$3:AM$3)-$P82</f>
        <v>-70.414111111111112</v>
      </c>
      <c r="AN82" s="23">
        <f>SUM($AH$3:AN$3)-$P82</f>
        <v>-62.601666666666659</v>
      </c>
      <c r="AO82" s="23">
        <f>SUM($AH$3:AO$3)-$P82</f>
        <v>-46.932222222222208</v>
      </c>
      <c r="AP82" s="23">
        <f>SUM($AH$3:AP$3)-$P82</f>
        <v>-20.790888888888873</v>
      </c>
      <c r="AQ82" s="23">
        <f>SUM($AH$3:AQ$3)-$P82</f>
        <v>2.8627777777777794</v>
      </c>
      <c r="AR82" s="23">
        <f>SUM($AH$3:AR$3)-$P82</f>
        <v>13.153111111111116</v>
      </c>
      <c r="AS82" s="23">
        <f>SUM($AH$3:AS$3)-$P82</f>
        <v>23.62811111111111</v>
      </c>
      <c r="AT82" s="23">
        <f>SUM($AH$3:AT$3)-$P82</f>
        <v>35.744555555555564</v>
      </c>
      <c r="AU82" s="23"/>
    </row>
    <row r="83" spans="11:47">
      <c r="K83" s="45"/>
      <c r="L83" s="45"/>
      <c r="M83" s="58">
        <f t="shared" si="14"/>
        <v>42220</v>
      </c>
      <c r="N83" s="57">
        <f>$D$25</f>
        <v>2</v>
      </c>
      <c r="O83" s="9">
        <f t="shared" si="19"/>
        <v>0</v>
      </c>
      <c r="P83" s="9">
        <f>SUM($N$5:N83)-SUM($O$5:O83)</f>
        <v>132</v>
      </c>
      <c r="Q83" s="23">
        <f t="shared" si="15"/>
        <v>-126.79888888888888</v>
      </c>
      <c r="R83" s="23">
        <f>SUM($Q$3:R$3)-$P83</f>
        <v>-122.17111111111112</v>
      </c>
      <c r="S83" s="23">
        <f>SUM($Q$3:S$3)-$P83</f>
        <v>-117.44777777777777</v>
      </c>
      <c r="T83" s="23">
        <f>SUM($Q$3:T$3)-$P83</f>
        <v>-112.53333333333333</v>
      </c>
      <c r="U83" s="23">
        <f>SUM($Q$3:U$3)-$P83</f>
        <v>-107.61888888888889</v>
      </c>
      <c r="V83" s="23">
        <f>SUM($Q$3:V$3)-$P83</f>
        <v>-101.62944444444445</v>
      </c>
      <c r="W83" s="23">
        <f>SUM($Q$3:W$3)-$P83</f>
        <v>-97.144999999999996</v>
      </c>
      <c r="X83" s="23">
        <f>SUM($Q$3:X$3)-$P83</f>
        <v>-90.725555555555559</v>
      </c>
      <c r="Y83" s="23">
        <f>SUM($Q$3:Y$3)-$P83</f>
        <v>-82.418888888888887</v>
      </c>
      <c r="Z83" s="23">
        <f>SUM($Q$3:Z$3)-$P83</f>
        <v>-74.518333333333331</v>
      </c>
      <c r="AA83" s="23">
        <f>SUM($Q$3:AA$3)-$P83</f>
        <v>-69.341111111111104</v>
      </c>
      <c r="AB83" s="23">
        <f>SUM($Q$3:AB$3)-$P83</f>
        <v>-64.11611111111111</v>
      </c>
      <c r="AC83" s="23">
        <f>SUM($Q$3:AC$3)-$P83</f>
        <v>-58.484999999999999</v>
      </c>
      <c r="AD83" s="23"/>
      <c r="AF83" s="22">
        <f t="shared" si="17"/>
        <v>42220</v>
      </c>
      <c r="AG83" s="9">
        <f t="shared" si="18"/>
        <v>132</v>
      </c>
      <c r="AH83" s="23">
        <f t="shared" si="16"/>
        <v>-121.61755555555555</v>
      </c>
      <c r="AI83" s="23">
        <f>SUM($AH$3:AI$3)-$P83</f>
        <v>-113.3231111111111</v>
      </c>
      <c r="AJ83" s="23">
        <f>SUM($AH$3:AJ$3)-$P83</f>
        <v>-104.69844444444445</v>
      </c>
      <c r="AK83" s="23">
        <f>SUM($AH$3:AK$3)-$P83</f>
        <v>-95.391999999999996</v>
      </c>
      <c r="AL83" s="23">
        <f>SUM($AH$3:AL$3)-$P83</f>
        <v>-86.085555555555544</v>
      </c>
      <c r="AM83" s="23">
        <f>SUM($AH$3:AM$3)-$P83</f>
        <v>-72.414111111111112</v>
      </c>
      <c r="AN83" s="23">
        <f>SUM($AH$3:AN$3)-$P83</f>
        <v>-64.601666666666659</v>
      </c>
      <c r="AO83" s="23">
        <f>SUM($AH$3:AO$3)-$P83</f>
        <v>-48.932222222222208</v>
      </c>
      <c r="AP83" s="23">
        <f>SUM($AH$3:AP$3)-$P83</f>
        <v>-22.790888888888873</v>
      </c>
      <c r="AQ83" s="23">
        <f>SUM($AH$3:AQ$3)-$P83</f>
        <v>0.86277777777777942</v>
      </c>
      <c r="AR83" s="23">
        <f>SUM($AH$3:AR$3)-$P83</f>
        <v>11.153111111111116</v>
      </c>
      <c r="AS83" s="23">
        <f>SUM($AH$3:AS$3)-$P83</f>
        <v>21.62811111111111</v>
      </c>
      <c r="AT83" s="23">
        <f>SUM($AH$3:AT$3)-$P83</f>
        <v>33.744555555555564</v>
      </c>
      <c r="AU83" s="23"/>
    </row>
    <row r="84" spans="11:47">
      <c r="K84" s="45"/>
      <c r="L84" s="45"/>
      <c r="M84" s="58">
        <f t="shared" si="14"/>
        <v>42221</v>
      </c>
      <c r="N84" s="57">
        <f>$E$25</f>
        <v>2</v>
      </c>
      <c r="O84" s="9">
        <f t="shared" si="19"/>
        <v>0</v>
      </c>
      <c r="P84" s="9">
        <f>SUM($N$5:N84)-SUM($O$5:O84)</f>
        <v>134</v>
      </c>
      <c r="Q84" s="23">
        <f t="shared" si="15"/>
        <v>-128.79888888888888</v>
      </c>
      <c r="R84" s="23">
        <f>SUM($Q$3:R$3)-$P84</f>
        <v>-124.17111111111112</v>
      </c>
      <c r="S84" s="23">
        <f>SUM($Q$3:S$3)-$P84</f>
        <v>-119.44777777777777</v>
      </c>
      <c r="T84" s="23">
        <f>SUM($Q$3:T$3)-$P84</f>
        <v>-114.53333333333333</v>
      </c>
      <c r="U84" s="23">
        <f>SUM($Q$3:U$3)-$P84</f>
        <v>-109.61888888888889</v>
      </c>
      <c r="V84" s="23">
        <f>SUM($Q$3:V$3)-$P84</f>
        <v>-103.62944444444445</v>
      </c>
      <c r="W84" s="23">
        <f>SUM($Q$3:W$3)-$P84</f>
        <v>-99.144999999999996</v>
      </c>
      <c r="X84" s="23">
        <f>SUM($Q$3:X$3)-$P84</f>
        <v>-92.725555555555559</v>
      </c>
      <c r="Y84" s="23">
        <f>SUM($Q$3:Y$3)-$P84</f>
        <v>-84.418888888888887</v>
      </c>
      <c r="Z84" s="23">
        <f>SUM($Q$3:Z$3)-$P84</f>
        <v>-76.518333333333331</v>
      </c>
      <c r="AA84" s="23">
        <f>SUM($Q$3:AA$3)-$P84</f>
        <v>-71.341111111111104</v>
      </c>
      <c r="AB84" s="23">
        <f>SUM($Q$3:AB$3)-$P84</f>
        <v>-66.11611111111111</v>
      </c>
      <c r="AC84" s="23">
        <f>SUM($Q$3:AC$3)-$P84</f>
        <v>-60.484999999999999</v>
      </c>
      <c r="AD84" s="23"/>
      <c r="AF84" s="22">
        <f t="shared" si="17"/>
        <v>42221</v>
      </c>
      <c r="AG84" s="9">
        <f t="shared" si="18"/>
        <v>134</v>
      </c>
      <c r="AH84" s="23">
        <f t="shared" si="16"/>
        <v>-123.61755555555555</v>
      </c>
      <c r="AI84" s="23">
        <f>SUM($AH$3:AI$3)-$P84</f>
        <v>-115.3231111111111</v>
      </c>
      <c r="AJ84" s="23">
        <f>SUM($AH$3:AJ$3)-$P84</f>
        <v>-106.69844444444445</v>
      </c>
      <c r="AK84" s="23">
        <f>SUM($AH$3:AK$3)-$P84</f>
        <v>-97.391999999999996</v>
      </c>
      <c r="AL84" s="23">
        <f>SUM($AH$3:AL$3)-$P84</f>
        <v>-88.085555555555544</v>
      </c>
      <c r="AM84" s="23">
        <f>SUM($AH$3:AM$3)-$P84</f>
        <v>-74.414111111111112</v>
      </c>
      <c r="AN84" s="23">
        <f>SUM($AH$3:AN$3)-$P84</f>
        <v>-66.601666666666659</v>
      </c>
      <c r="AO84" s="23">
        <f>SUM($AH$3:AO$3)-$P84</f>
        <v>-50.932222222222208</v>
      </c>
      <c r="AP84" s="23">
        <f>SUM($AH$3:AP$3)-$P84</f>
        <v>-24.790888888888873</v>
      </c>
      <c r="AQ84" s="23">
        <f>SUM($AH$3:AQ$3)-$P84</f>
        <v>-1.1372222222222206</v>
      </c>
      <c r="AR84" s="23">
        <f>SUM($AH$3:AR$3)-$P84</f>
        <v>9.1531111111111159</v>
      </c>
      <c r="AS84" s="23">
        <f>SUM($AH$3:AS$3)-$P84</f>
        <v>19.62811111111111</v>
      </c>
      <c r="AT84" s="23">
        <f>SUM($AH$3:AT$3)-$P84</f>
        <v>31.744555555555564</v>
      </c>
      <c r="AU84" s="23"/>
    </row>
    <row r="85" spans="11:47">
      <c r="K85" s="45"/>
      <c r="L85" s="45"/>
      <c r="M85" s="58">
        <f t="shared" si="14"/>
        <v>42222</v>
      </c>
      <c r="N85" s="57">
        <f>$F$25</f>
        <v>2</v>
      </c>
      <c r="O85" s="9">
        <f t="shared" si="19"/>
        <v>0</v>
      </c>
      <c r="P85" s="9">
        <f>SUM($N$5:N85)-SUM($O$5:O85)</f>
        <v>136</v>
      </c>
      <c r="Q85" s="23">
        <f t="shared" si="15"/>
        <v>-130.79888888888888</v>
      </c>
      <c r="R85" s="23">
        <f>SUM($Q$3:R$3)-$P85</f>
        <v>-126.17111111111112</v>
      </c>
      <c r="S85" s="23">
        <f>SUM($Q$3:S$3)-$P85</f>
        <v>-121.44777777777777</v>
      </c>
      <c r="T85" s="23">
        <f>SUM($Q$3:T$3)-$P85</f>
        <v>-116.53333333333333</v>
      </c>
      <c r="U85" s="23">
        <f>SUM($Q$3:U$3)-$P85</f>
        <v>-111.61888888888889</v>
      </c>
      <c r="V85" s="23">
        <f>SUM($Q$3:V$3)-$P85</f>
        <v>-105.62944444444445</v>
      </c>
      <c r="W85" s="23">
        <f>SUM($Q$3:W$3)-$P85</f>
        <v>-101.145</v>
      </c>
      <c r="X85" s="23">
        <f>SUM($Q$3:X$3)-$P85</f>
        <v>-94.725555555555559</v>
      </c>
      <c r="Y85" s="23">
        <f>SUM($Q$3:Y$3)-$P85</f>
        <v>-86.418888888888887</v>
      </c>
      <c r="Z85" s="23">
        <f>SUM($Q$3:Z$3)-$P85</f>
        <v>-78.518333333333331</v>
      </c>
      <c r="AA85" s="23">
        <f>SUM($Q$3:AA$3)-$P85</f>
        <v>-73.341111111111104</v>
      </c>
      <c r="AB85" s="23">
        <f>SUM($Q$3:AB$3)-$P85</f>
        <v>-68.11611111111111</v>
      </c>
      <c r="AC85" s="23">
        <f>SUM($Q$3:AC$3)-$P85</f>
        <v>-62.484999999999999</v>
      </c>
      <c r="AD85" s="23"/>
      <c r="AF85" s="22">
        <f t="shared" si="17"/>
        <v>42222</v>
      </c>
      <c r="AG85" s="9">
        <f t="shared" si="18"/>
        <v>136</v>
      </c>
      <c r="AH85" s="23">
        <f t="shared" si="16"/>
        <v>-125.61755555555555</v>
      </c>
      <c r="AI85" s="23">
        <f>SUM($AH$3:AI$3)-$P85</f>
        <v>-117.3231111111111</v>
      </c>
      <c r="AJ85" s="23">
        <f>SUM($AH$3:AJ$3)-$P85</f>
        <v>-108.69844444444445</v>
      </c>
      <c r="AK85" s="23">
        <f>SUM($AH$3:AK$3)-$P85</f>
        <v>-99.391999999999996</v>
      </c>
      <c r="AL85" s="23">
        <f>SUM($AH$3:AL$3)-$P85</f>
        <v>-90.085555555555544</v>
      </c>
      <c r="AM85" s="23">
        <f>SUM($AH$3:AM$3)-$P85</f>
        <v>-76.414111111111112</v>
      </c>
      <c r="AN85" s="23">
        <f>SUM($AH$3:AN$3)-$P85</f>
        <v>-68.601666666666659</v>
      </c>
      <c r="AO85" s="23">
        <f>SUM($AH$3:AO$3)-$P85</f>
        <v>-52.932222222222208</v>
      </c>
      <c r="AP85" s="23">
        <f>SUM($AH$3:AP$3)-$P85</f>
        <v>-26.790888888888873</v>
      </c>
      <c r="AQ85" s="23">
        <f>SUM($AH$3:AQ$3)-$P85</f>
        <v>-3.1372222222222206</v>
      </c>
      <c r="AR85" s="23">
        <f>SUM($AH$3:AR$3)-$P85</f>
        <v>7.1531111111111159</v>
      </c>
      <c r="AS85" s="23">
        <f>SUM($AH$3:AS$3)-$P85</f>
        <v>17.62811111111111</v>
      </c>
      <c r="AT85" s="23">
        <f>SUM($AH$3:AT$3)-$P85</f>
        <v>29.744555555555564</v>
      </c>
      <c r="AU85" s="23"/>
    </row>
    <row r="86" spans="11:47">
      <c r="K86" s="45"/>
      <c r="L86" s="45"/>
      <c r="M86" s="58">
        <f t="shared" si="14"/>
        <v>42223</v>
      </c>
      <c r="N86" s="57">
        <f>$G$25</f>
        <v>2</v>
      </c>
      <c r="O86" s="9">
        <f t="shared" si="19"/>
        <v>0</v>
      </c>
      <c r="P86" s="9">
        <f>SUM($N$5:N86)-SUM($O$5:O86)</f>
        <v>138</v>
      </c>
      <c r="Q86" s="23">
        <f t="shared" si="15"/>
        <v>-132.79888888888888</v>
      </c>
      <c r="R86" s="23">
        <f>SUM($Q$3:R$3)-$P86</f>
        <v>-128.17111111111112</v>
      </c>
      <c r="S86" s="23">
        <f>SUM($Q$3:S$3)-$P86</f>
        <v>-123.44777777777777</v>
      </c>
      <c r="T86" s="23">
        <f>SUM($Q$3:T$3)-$P86</f>
        <v>-118.53333333333333</v>
      </c>
      <c r="U86" s="23">
        <f>SUM($Q$3:U$3)-$P86</f>
        <v>-113.61888888888889</v>
      </c>
      <c r="V86" s="23">
        <f>SUM($Q$3:V$3)-$P86</f>
        <v>-107.62944444444445</v>
      </c>
      <c r="W86" s="23">
        <f>SUM($Q$3:W$3)-$P86</f>
        <v>-103.145</v>
      </c>
      <c r="X86" s="23">
        <f>SUM($Q$3:X$3)-$P86</f>
        <v>-96.725555555555559</v>
      </c>
      <c r="Y86" s="23">
        <f>SUM($Q$3:Y$3)-$P86</f>
        <v>-88.418888888888887</v>
      </c>
      <c r="Z86" s="23">
        <f>SUM($Q$3:Z$3)-$P86</f>
        <v>-80.518333333333331</v>
      </c>
      <c r="AA86" s="23">
        <f>SUM($Q$3:AA$3)-$P86</f>
        <v>-75.341111111111104</v>
      </c>
      <c r="AB86" s="23">
        <f>SUM($Q$3:AB$3)-$P86</f>
        <v>-70.11611111111111</v>
      </c>
      <c r="AC86" s="23">
        <f>SUM($Q$3:AC$3)-$P86</f>
        <v>-64.484999999999999</v>
      </c>
      <c r="AD86" s="23"/>
      <c r="AF86" s="22">
        <f t="shared" si="17"/>
        <v>42223</v>
      </c>
      <c r="AG86" s="9">
        <f t="shared" si="18"/>
        <v>138</v>
      </c>
      <c r="AH86" s="23">
        <f t="shared" si="16"/>
        <v>-127.61755555555555</v>
      </c>
      <c r="AI86" s="23">
        <f>SUM($AH$3:AI$3)-$P86</f>
        <v>-119.3231111111111</v>
      </c>
      <c r="AJ86" s="23">
        <f>SUM($AH$3:AJ$3)-$P86</f>
        <v>-110.69844444444445</v>
      </c>
      <c r="AK86" s="23">
        <f>SUM($AH$3:AK$3)-$P86</f>
        <v>-101.392</v>
      </c>
      <c r="AL86" s="23">
        <f>SUM($AH$3:AL$3)-$P86</f>
        <v>-92.085555555555544</v>
      </c>
      <c r="AM86" s="23">
        <f>SUM($AH$3:AM$3)-$P86</f>
        <v>-78.414111111111112</v>
      </c>
      <c r="AN86" s="23">
        <f>SUM($AH$3:AN$3)-$P86</f>
        <v>-70.601666666666659</v>
      </c>
      <c r="AO86" s="23">
        <f>SUM($AH$3:AO$3)-$P86</f>
        <v>-54.932222222222208</v>
      </c>
      <c r="AP86" s="23">
        <f>SUM($AH$3:AP$3)-$P86</f>
        <v>-28.790888888888873</v>
      </c>
      <c r="AQ86" s="23">
        <f>SUM($AH$3:AQ$3)-$P86</f>
        <v>-5.1372222222222206</v>
      </c>
      <c r="AR86" s="23">
        <f>SUM($AH$3:AR$3)-$P86</f>
        <v>5.1531111111111159</v>
      </c>
      <c r="AS86" s="23">
        <f>SUM($AH$3:AS$3)-$P86</f>
        <v>15.62811111111111</v>
      </c>
      <c r="AT86" s="23">
        <f>SUM($AH$3:AT$3)-$P86</f>
        <v>27.744555555555564</v>
      </c>
      <c r="AU86" s="23"/>
    </row>
    <row r="87" spans="11:47">
      <c r="K87" s="45"/>
      <c r="L87" s="45"/>
      <c r="M87" s="58">
        <f t="shared" si="14"/>
        <v>42224</v>
      </c>
      <c r="N87" s="57">
        <f>$H$25</f>
        <v>2</v>
      </c>
      <c r="O87" s="9">
        <f t="shared" si="19"/>
        <v>0</v>
      </c>
      <c r="P87" s="9">
        <f>SUM($N$5:N87)-SUM($O$5:O87)</f>
        <v>140</v>
      </c>
      <c r="Q87" s="23">
        <f t="shared" si="15"/>
        <v>-134.79888888888888</v>
      </c>
      <c r="R87" s="23">
        <f>SUM($Q$3:R$3)-$P87</f>
        <v>-130.17111111111112</v>
      </c>
      <c r="S87" s="23">
        <f>SUM($Q$3:S$3)-$P87</f>
        <v>-125.44777777777777</v>
      </c>
      <c r="T87" s="23">
        <f>SUM($Q$3:T$3)-$P87</f>
        <v>-120.53333333333333</v>
      </c>
      <c r="U87" s="23">
        <f>SUM($Q$3:U$3)-$P87</f>
        <v>-115.61888888888889</v>
      </c>
      <c r="V87" s="23">
        <f>SUM($Q$3:V$3)-$P87</f>
        <v>-109.62944444444445</v>
      </c>
      <c r="W87" s="23">
        <f>SUM($Q$3:W$3)-$P87</f>
        <v>-105.145</v>
      </c>
      <c r="X87" s="23">
        <f>SUM($Q$3:X$3)-$P87</f>
        <v>-98.725555555555559</v>
      </c>
      <c r="Y87" s="23">
        <f>SUM($Q$3:Y$3)-$P87</f>
        <v>-90.418888888888887</v>
      </c>
      <c r="Z87" s="23">
        <f>SUM($Q$3:Z$3)-$P87</f>
        <v>-82.518333333333331</v>
      </c>
      <c r="AA87" s="23">
        <f>SUM($Q$3:AA$3)-$P87</f>
        <v>-77.341111111111104</v>
      </c>
      <c r="AB87" s="23">
        <f>SUM($Q$3:AB$3)-$P87</f>
        <v>-72.11611111111111</v>
      </c>
      <c r="AC87" s="23">
        <f>SUM($Q$3:AC$3)-$P87</f>
        <v>-66.484999999999999</v>
      </c>
      <c r="AD87" s="23"/>
      <c r="AF87" s="22">
        <f t="shared" si="17"/>
        <v>42224</v>
      </c>
      <c r="AG87" s="9">
        <f t="shared" si="18"/>
        <v>140</v>
      </c>
      <c r="AH87" s="23">
        <f t="shared" si="16"/>
        <v>-129.61755555555555</v>
      </c>
      <c r="AI87" s="23">
        <f>SUM($AH$3:AI$3)-$P87</f>
        <v>-121.3231111111111</v>
      </c>
      <c r="AJ87" s="23">
        <f>SUM($AH$3:AJ$3)-$P87</f>
        <v>-112.69844444444445</v>
      </c>
      <c r="AK87" s="23">
        <f>SUM($AH$3:AK$3)-$P87</f>
        <v>-103.392</v>
      </c>
      <c r="AL87" s="23">
        <f>SUM($AH$3:AL$3)-$P87</f>
        <v>-94.085555555555544</v>
      </c>
      <c r="AM87" s="23">
        <f>SUM($AH$3:AM$3)-$P87</f>
        <v>-80.414111111111112</v>
      </c>
      <c r="AN87" s="23">
        <f>SUM($AH$3:AN$3)-$P87</f>
        <v>-72.601666666666659</v>
      </c>
      <c r="AO87" s="23">
        <f>SUM($AH$3:AO$3)-$P87</f>
        <v>-56.932222222222208</v>
      </c>
      <c r="AP87" s="23">
        <f>SUM($AH$3:AP$3)-$P87</f>
        <v>-30.790888888888873</v>
      </c>
      <c r="AQ87" s="23">
        <f>SUM($AH$3:AQ$3)-$P87</f>
        <v>-7.1372222222222206</v>
      </c>
      <c r="AR87" s="23">
        <f>SUM($AH$3:AR$3)-$P87</f>
        <v>3.1531111111111159</v>
      </c>
      <c r="AS87" s="23">
        <f>SUM($AH$3:AS$3)-$P87</f>
        <v>13.62811111111111</v>
      </c>
      <c r="AT87" s="23">
        <f>SUM($AH$3:AT$3)-$P87</f>
        <v>25.744555555555564</v>
      </c>
      <c r="AU87" s="23"/>
    </row>
    <row r="88" spans="11:47">
      <c r="K88" s="45"/>
      <c r="L88" s="45"/>
      <c r="M88" s="58">
        <f t="shared" si="14"/>
        <v>42225</v>
      </c>
      <c r="N88" s="106">
        <f>$I$25</f>
        <v>0</v>
      </c>
      <c r="O88" s="9">
        <f t="shared" si="19"/>
        <v>0</v>
      </c>
      <c r="P88" s="9">
        <f>SUM($N$5:N88)-SUM($O$5:O88)</f>
        <v>140</v>
      </c>
      <c r="Q88" s="23">
        <f t="shared" si="15"/>
        <v>-134.79888888888888</v>
      </c>
      <c r="R88" s="23">
        <f>SUM($Q$3:R$3)-$P88</f>
        <v>-130.17111111111112</v>
      </c>
      <c r="S88" s="23">
        <f>SUM($Q$3:S$3)-$P88</f>
        <v>-125.44777777777777</v>
      </c>
      <c r="T88" s="23">
        <f>SUM($Q$3:T$3)-$P88</f>
        <v>-120.53333333333333</v>
      </c>
      <c r="U88" s="23">
        <f>SUM($Q$3:U$3)-$P88</f>
        <v>-115.61888888888889</v>
      </c>
      <c r="V88" s="23">
        <f>SUM($Q$3:V$3)-$P88</f>
        <v>-109.62944444444445</v>
      </c>
      <c r="W88" s="23">
        <f>SUM($Q$3:W$3)-$P88</f>
        <v>-105.145</v>
      </c>
      <c r="X88" s="23">
        <f>SUM($Q$3:X$3)-$P88</f>
        <v>-98.725555555555559</v>
      </c>
      <c r="Y88" s="23">
        <f>SUM($Q$3:Y$3)-$P88</f>
        <v>-90.418888888888887</v>
      </c>
      <c r="Z88" s="23">
        <f>SUM($Q$3:Z$3)-$P88</f>
        <v>-82.518333333333331</v>
      </c>
      <c r="AA88" s="23">
        <f>SUM($Q$3:AA$3)-$P88</f>
        <v>-77.341111111111104</v>
      </c>
      <c r="AB88" s="23">
        <f>SUM($Q$3:AB$3)-$P88</f>
        <v>-72.11611111111111</v>
      </c>
      <c r="AC88" s="23">
        <f>SUM($Q$3:AC$3)-$P88</f>
        <v>-66.484999999999999</v>
      </c>
      <c r="AD88" s="23"/>
      <c r="AF88" s="22">
        <f t="shared" si="17"/>
        <v>42225</v>
      </c>
      <c r="AG88" s="9">
        <f t="shared" si="18"/>
        <v>140</v>
      </c>
      <c r="AH88" s="23">
        <f t="shared" si="16"/>
        <v>-129.61755555555555</v>
      </c>
      <c r="AI88" s="23">
        <f>SUM($AH$3:AI$3)-$P88</f>
        <v>-121.3231111111111</v>
      </c>
      <c r="AJ88" s="23">
        <f>SUM($AH$3:AJ$3)-$P88</f>
        <v>-112.69844444444445</v>
      </c>
      <c r="AK88" s="23">
        <f>SUM($AH$3:AK$3)-$P88</f>
        <v>-103.392</v>
      </c>
      <c r="AL88" s="23">
        <f>SUM($AH$3:AL$3)-$P88</f>
        <v>-94.085555555555544</v>
      </c>
      <c r="AM88" s="23">
        <f>SUM($AH$3:AM$3)-$P88</f>
        <v>-80.414111111111112</v>
      </c>
      <c r="AN88" s="23">
        <f>SUM($AH$3:AN$3)-$P88</f>
        <v>-72.601666666666659</v>
      </c>
      <c r="AO88" s="23">
        <f>SUM($AH$3:AO$3)-$P88</f>
        <v>-56.932222222222208</v>
      </c>
      <c r="AP88" s="23">
        <f>SUM($AH$3:AP$3)-$P88</f>
        <v>-30.790888888888873</v>
      </c>
      <c r="AQ88" s="23">
        <f>SUM($AH$3:AQ$3)-$P88</f>
        <v>-7.1372222222222206</v>
      </c>
      <c r="AR88" s="23">
        <f>SUM($AH$3:AR$3)-$P88</f>
        <v>3.1531111111111159</v>
      </c>
      <c r="AS88" s="23">
        <f>SUM($AH$3:AS$3)-$P88</f>
        <v>13.62811111111111</v>
      </c>
      <c r="AT88" s="23">
        <f>SUM($AH$3:AT$3)-$P88</f>
        <v>25.744555555555564</v>
      </c>
      <c r="AU88" s="23"/>
    </row>
    <row r="89" spans="11:47">
      <c r="K89" s="45"/>
      <c r="L89" s="45"/>
      <c r="M89" s="58">
        <f t="shared" si="14"/>
        <v>42226</v>
      </c>
      <c r="N89" s="57">
        <f>$C$25</f>
        <v>2</v>
      </c>
      <c r="O89" s="9">
        <f t="shared" si="19"/>
        <v>0</v>
      </c>
      <c r="P89" s="9">
        <f>SUM($N$5:N89)-SUM($O$5:O89)</f>
        <v>142</v>
      </c>
      <c r="Q89" s="23">
        <f t="shared" si="15"/>
        <v>-136.79888888888888</v>
      </c>
      <c r="R89" s="23">
        <f>SUM($Q$3:R$3)-$P89</f>
        <v>-132.17111111111112</v>
      </c>
      <c r="S89" s="23">
        <f>SUM($Q$3:S$3)-$P89</f>
        <v>-127.44777777777777</v>
      </c>
      <c r="T89" s="23">
        <f>SUM($Q$3:T$3)-$P89</f>
        <v>-122.53333333333333</v>
      </c>
      <c r="U89" s="23">
        <f>SUM($Q$3:U$3)-$P89</f>
        <v>-117.61888888888889</v>
      </c>
      <c r="V89" s="23">
        <f>SUM($Q$3:V$3)-$P89</f>
        <v>-111.62944444444445</v>
      </c>
      <c r="W89" s="23">
        <f>SUM($Q$3:W$3)-$P89</f>
        <v>-107.145</v>
      </c>
      <c r="X89" s="23">
        <f>SUM($Q$3:X$3)-$P89</f>
        <v>-100.72555555555556</v>
      </c>
      <c r="Y89" s="23">
        <f>SUM($Q$3:Y$3)-$P89</f>
        <v>-92.418888888888887</v>
      </c>
      <c r="Z89" s="23">
        <f>SUM($Q$3:Z$3)-$P89</f>
        <v>-84.518333333333331</v>
      </c>
      <c r="AA89" s="23">
        <f>SUM($Q$3:AA$3)-$P89</f>
        <v>-79.341111111111104</v>
      </c>
      <c r="AB89" s="23">
        <f>SUM($Q$3:AB$3)-$P89</f>
        <v>-74.11611111111111</v>
      </c>
      <c r="AC89" s="23">
        <f>SUM($Q$3:AC$3)-$P89</f>
        <v>-68.484999999999999</v>
      </c>
      <c r="AD89" s="23"/>
      <c r="AF89" s="22">
        <f t="shared" si="17"/>
        <v>42226</v>
      </c>
      <c r="AG89" s="9">
        <f t="shared" si="18"/>
        <v>142</v>
      </c>
      <c r="AH89" s="23">
        <f t="shared" si="16"/>
        <v>-131.61755555555555</v>
      </c>
      <c r="AI89" s="23">
        <f>SUM($AH$3:AI$3)-$P89</f>
        <v>-123.3231111111111</v>
      </c>
      <c r="AJ89" s="23">
        <f>SUM($AH$3:AJ$3)-$P89</f>
        <v>-114.69844444444445</v>
      </c>
      <c r="AK89" s="23">
        <f>SUM($AH$3:AK$3)-$P89</f>
        <v>-105.392</v>
      </c>
      <c r="AL89" s="23">
        <f>SUM($AH$3:AL$3)-$P89</f>
        <v>-96.085555555555544</v>
      </c>
      <c r="AM89" s="23">
        <f>SUM($AH$3:AM$3)-$P89</f>
        <v>-82.414111111111112</v>
      </c>
      <c r="AN89" s="23">
        <f>SUM($AH$3:AN$3)-$P89</f>
        <v>-74.601666666666659</v>
      </c>
      <c r="AO89" s="23">
        <f>SUM($AH$3:AO$3)-$P89</f>
        <v>-58.932222222222208</v>
      </c>
      <c r="AP89" s="23">
        <f>SUM($AH$3:AP$3)-$P89</f>
        <v>-32.790888888888873</v>
      </c>
      <c r="AQ89" s="23">
        <f>SUM($AH$3:AQ$3)-$P89</f>
        <v>-9.1372222222222206</v>
      </c>
      <c r="AR89" s="23">
        <f>SUM($AH$3:AR$3)-$P89</f>
        <v>1.1531111111111159</v>
      </c>
      <c r="AS89" s="23">
        <f>SUM($AH$3:AS$3)-$P89</f>
        <v>11.62811111111111</v>
      </c>
      <c r="AT89" s="23">
        <f>SUM($AH$3:AT$3)-$P89</f>
        <v>23.744555555555564</v>
      </c>
      <c r="AU89" s="23"/>
    </row>
    <row r="90" spans="11:47">
      <c r="K90" s="45"/>
      <c r="L90" s="45"/>
      <c r="M90" s="58">
        <f t="shared" si="14"/>
        <v>42227</v>
      </c>
      <c r="N90" s="57">
        <f>$D$25</f>
        <v>2</v>
      </c>
      <c r="O90" s="9">
        <f t="shared" si="19"/>
        <v>0</v>
      </c>
      <c r="P90" s="9">
        <f>SUM($N$5:N90)-SUM($O$5:O90)</f>
        <v>144</v>
      </c>
      <c r="Q90" s="23">
        <f t="shared" si="15"/>
        <v>-138.79888888888888</v>
      </c>
      <c r="R90" s="23">
        <f>SUM($Q$3:R$3)-$P90</f>
        <v>-134.17111111111112</v>
      </c>
      <c r="S90" s="23">
        <f>SUM($Q$3:S$3)-$P90</f>
        <v>-129.44777777777779</v>
      </c>
      <c r="T90" s="23">
        <f>SUM($Q$3:T$3)-$P90</f>
        <v>-124.53333333333333</v>
      </c>
      <c r="U90" s="23">
        <f>SUM($Q$3:U$3)-$P90</f>
        <v>-119.61888888888889</v>
      </c>
      <c r="V90" s="23">
        <f>SUM($Q$3:V$3)-$P90</f>
        <v>-113.62944444444445</v>
      </c>
      <c r="W90" s="23">
        <f>SUM($Q$3:W$3)-$P90</f>
        <v>-109.145</v>
      </c>
      <c r="X90" s="23">
        <f>SUM($Q$3:X$3)-$P90</f>
        <v>-102.72555555555556</v>
      </c>
      <c r="Y90" s="23">
        <f>SUM($Q$3:Y$3)-$P90</f>
        <v>-94.418888888888887</v>
      </c>
      <c r="Z90" s="23">
        <f>SUM($Q$3:Z$3)-$P90</f>
        <v>-86.518333333333331</v>
      </c>
      <c r="AA90" s="23">
        <f>SUM($Q$3:AA$3)-$P90</f>
        <v>-81.341111111111104</v>
      </c>
      <c r="AB90" s="23">
        <f>SUM($Q$3:AB$3)-$P90</f>
        <v>-76.11611111111111</v>
      </c>
      <c r="AC90" s="23">
        <f>SUM($Q$3:AC$3)-$P90</f>
        <v>-70.484999999999999</v>
      </c>
      <c r="AD90" s="23"/>
      <c r="AF90" s="22">
        <f t="shared" si="17"/>
        <v>42227</v>
      </c>
      <c r="AG90" s="9">
        <f t="shared" si="18"/>
        <v>144</v>
      </c>
      <c r="AH90" s="23">
        <f t="shared" si="16"/>
        <v>-133.61755555555555</v>
      </c>
      <c r="AI90" s="23">
        <f>SUM($AH$3:AI$3)-$P90</f>
        <v>-125.3231111111111</v>
      </c>
      <c r="AJ90" s="23">
        <f>SUM($AH$3:AJ$3)-$P90</f>
        <v>-116.69844444444445</v>
      </c>
      <c r="AK90" s="23">
        <f>SUM($AH$3:AK$3)-$P90</f>
        <v>-107.392</v>
      </c>
      <c r="AL90" s="23">
        <f>SUM($AH$3:AL$3)-$P90</f>
        <v>-98.085555555555544</v>
      </c>
      <c r="AM90" s="23">
        <f>SUM($AH$3:AM$3)-$P90</f>
        <v>-84.414111111111112</v>
      </c>
      <c r="AN90" s="23">
        <f>SUM($AH$3:AN$3)-$P90</f>
        <v>-76.601666666666659</v>
      </c>
      <c r="AO90" s="23">
        <f>SUM($AH$3:AO$3)-$P90</f>
        <v>-60.932222222222208</v>
      </c>
      <c r="AP90" s="23">
        <f>SUM($AH$3:AP$3)-$P90</f>
        <v>-34.790888888888873</v>
      </c>
      <c r="AQ90" s="23">
        <f>SUM($AH$3:AQ$3)-$P90</f>
        <v>-11.137222222222221</v>
      </c>
      <c r="AR90" s="23">
        <f>SUM($AH$3:AR$3)-$P90</f>
        <v>-0.84688888888888414</v>
      </c>
      <c r="AS90" s="23">
        <f>SUM($AH$3:AS$3)-$P90</f>
        <v>9.6281111111111102</v>
      </c>
      <c r="AT90" s="23">
        <f>SUM($AH$3:AT$3)-$P90</f>
        <v>21.744555555555564</v>
      </c>
      <c r="AU90" s="23"/>
    </row>
    <row r="91" spans="11:47">
      <c r="K91" s="45"/>
      <c r="L91" s="45"/>
      <c r="M91" s="58">
        <f t="shared" si="14"/>
        <v>42228</v>
      </c>
      <c r="N91" s="57">
        <f>$E$25</f>
        <v>2</v>
      </c>
      <c r="O91" s="9">
        <f t="shared" si="19"/>
        <v>0</v>
      </c>
      <c r="P91" s="9">
        <f>SUM($N$5:N91)-SUM($O$5:O91)</f>
        <v>146</v>
      </c>
      <c r="Q91" s="23">
        <f t="shared" si="15"/>
        <v>-140.79888888888888</v>
      </c>
      <c r="R91" s="23">
        <f>SUM($Q$3:R$3)-$P91</f>
        <v>-136.17111111111112</v>
      </c>
      <c r="S91" s="23">
        <f>SUM($Q$3:S$3)-$P91</f>
        <v>-131.44777777777779</v>
      </c>
      <c r="T91" s="23">
        <f>SUM($Q$3:T$3)-$P91</f>
        <v>-126.53333333333333</v>
      </c>
      <c r="U91" s="23">
        <f>SUM($Q$3:U$3)-$P91</f>
        <v>-121.61888888888889</v>
      </c>
      <c r="V91" s="23">
        <f>SUM($Q$3:V$3)-$P91</f>
        <v>-115.62944444444445</v>
      </c>
      <c r="W91" s="23">
        <f>SUM($Q$3:W$3)-$P91</f>
        <v>-111.145</v>
      </c>
      <c r="X91" s="23">
        <f>SUM($Q$3:X$3)-$P91</f>
        <v>-104.72555555555556</v>
      </c>
      <c r="Y91" s="23">
        <f>SUM($Q$3:Y$3)-$P91</f>
        <v>-96.418888888888887</v>
      </c>
      <c r="Z91" s="23">
        <f>SUM($Q$3:Z$3)-$P91</f>
        <v>-88.518333333333331</v>
      </c>
      <c r="AA91" s="23">
        <f>SUM($Q$3:AA$3)-$P91</f>
        <v>-83.341111111111104</v>
      </c>
      <c r="AB91" s="23">
        <f>SUM($Q$3:AB$3)-$P91</f>
        <v>-78.11611111111111</v>
      </c>
      <c r="AC91" s="23">
        <f>SUM($Q$3:AC$3)-$P91</f>
        <v>-72.484999999999999</v>
      </c>
      <c r="AD91" s="23"/>
      <c r="AF91" s="22">
        <f t="shared" si="17"/>
        <v>42228</v>
      </c>
      <c r="AG91" s="9">
        <f t="shared" si="18"/>
        <v>146</v>
      </c>
      <c r="AH91" s="23">
        <f t="shared" si="16"/>
        <v>-135.61755555555555</v>
      </c>
      <c r="AI91" s="23">
        <f>SUM($AH$3:AI$3)-$P91</f>
        <v>-127.3231111111111</v>
      </c>
      <c r="AJ91" s="23">
        <f>SUM($AH$3:AJ$3)-$P91</f>
        <v>-118.69844444444445</v>
      </c>
      <c r="AK91" s="23">
        <f>SUM($AH$3:AK$3)-$P91</f>
        <v>-109.392</v>
      </c>
      <c r="AL91" s="23">
        <f>SUM($AH$3:AL$3)-$P91</f>
        <v>-100.08555555555554</v>
      </c>
      <c r="AM91" s="23">
        <f>SUM($AH$3:AM$3)-$P91</f>
        <v>-86.414111111111112</v>
      </c>
      <c r="AN91" s="23">
        <f>SUM($AH$3:AN$3)-$P91</f>
        <v>-78.601666666666659</v>
      </c>
      <c r="AO91" s="23">
        <f>SUM($AH$3:AO$3)-$P91</f>
        <v>-62.932222222222208</v>
      </c>
      <c r="AP91" s="23">
        <f>SUM($AH$3:AP$3)-$P91</f>
        <v>-36.790888888888873</v>
      </c>
      <c r="AQ91" s="23">
        <f>SUM($AH$3:AQ$3)-$P91</f>
        <v>-13.137222222222221</v>
      </c>
      <c r="AR91" s="23">
        <f>SUM($AH$3:AR$3)-$P91</f>
        <v>-2.8468888888888841</v>
      </c>
      <c r="AS91" s="23">
        <f>SUM($AH$3:AS$3)-$P91</f>
        <v>7.6281111111111102</v>
      </c>
      <c r="AT91" s="23">
        <f>SUM($AH$3:AT$3)-$P91</f>
        <v>19.744555555555564</v>
      </c>
      <c r="AU91" s="23"/>
    </row>
    <row r="92" spans="11:47">
      <c r="K92" s="45"/>
      <c r="L92" s="45"/>
      <c r="M92" s="58">
        <f t="shared" si="14"/>
        <v>42229</v>
      </c>
      <c r="N92" s="57">
        <f>$F$25</f>
        <v>2</v>
      </c>
      <c r="O92" s="9">
        <f t="shared" si="19"/>
        <v>0</v>
      </c>
      <c r="P92" s="9">
        <f>SUM($N$5:N92)-SUM($O$5:O92)</f>
        <v>148</v>
      </c>
      <c r="Q92" s="23">
        <f t="shared" si="15"/>
        <v>-142.79888888888888</v>
      </c>
      <c r="R92" s="23">
        <f>SUM($Q$3:R$3)-$P92</f>
        <v>-138.17111111111112</v>
      </c>
      <c r="S92" s="23">
        <f>SUM($Q$3:S$3)-$P92</f>
        <v>-133.44777777777779</v>
      </c>
      <c r="T92" s="23">
        <f>SUM($Q$3:T$3)-$P92</f>
        <v>-128.53333333333333</v>
      </c>
      <c r="U92" s="23">
        <f>SUM($Q$3:U$3)-$P92</f>
        <v>-123.61888888888889</v>
      </c>
      <c r="V92" s="23">
        <f>SUM($Q$3:V$3)-$P92</f>
        <v>-117.62944444444445</v>
      </c>
      <c r="W92" s="23">
        <f>SUM($Q$3:W$3)-$P92</f>
        <v>-113.145</v>
      </c>
      <c r="X92" s="23">
        <f>SUM($Q$3:X$3)-$P92</f>
        <v>-106.72555555555556</v>
      </c>
      <c r="Y92" s="23">
        <f>SUM($Q$3:Y$3)-$P92</f>
        <v>-98.418888888888887</v>
      </c>
      <c r="Z92" s="23">
        <f>SUM($Q$3:Z$3)-$P92</f>
        <v>-90.518333333333331</v>
      </c>
      <c r="AA92" s="23">
        <f>SUM($Q$3:AA$3)-$P92</f>
        <v>-85.341111111111104</v>
      </c>
      <c r="AB92" s="23">
        <f>SUM($Q$3:AB$3)-$P92</f>
        <v>-80.11611111111111</v>
      </c>
      <c r="AC92" s="23">
        <f>SUM($Q$3:AC$3)-$P92</f>
        <v>-74.484999999999999</v>
      </c>
      <c r="AD92" s="23"/>
      <c r="AF92" s="22">
        <f t="shared" si="17"/>
        <v>42229</v>
      </c>
      <c r="AG92" s="9">
        <f t="shared" si="18"/>
        <v>148</v>
      </c>
      <c r="AH92" s="23">
        <f t="shared" si="16"/>
        <v>-137.61755555555555</v>
      </c>
      <c r="AI92" s="23">
        <f>SUM($AH$3:AI$3)-$P92</f>
        <v>-129.3231111111111</v>
      </c>
      <c r="AJ92" s="23">
        <f>SUM($AH$3:AJ$3)-$P92</f>
        <v>-120.69844444444445</v>
      </c>
      <c r="AK92" s="23">
        <f>SUM($AH$3:AK$3)-$P92</f>
        <v>-111.392</v>
      </c>
      <c r="AL92" s="23">
        <f>SUM($AH$3:AL$3)-$P92</f>
        <v>-102.08555555555554</v>
      </c>
      <c r="AM92" s="23">
        <f>SUM($AH$3:AM$3)-$P92</f>
        <v>-88.414111111111112</v>
      </c>
      <c r="AN92" s="23">
        <f>SUM($AH$3:AN$3)-$P92</f>
        <v>-80.601666666666659</v>
      </c>
      <c r="AO92" s="23">
        <f>SUM($AH$3:AO$3)-$P92</f>
        <v>-64.932222222222208</v>
      </c>
      <c r="AP92" s="23">
        <f>SUM($AH$3:AP$3)-$P92</f>
        <v>-38.790888888888873</v>
      </c>
      <c r="AQ92" s="23">
        <f>SUM($AH$3:AQ$3)-$P92</f>
        <v>-15.137222222222221</v>
      </c>
      <c r="AR92" s="23">
        <f>SUM($AH$3:AR$3)-$P92</f>
        <v>-4.8468888888888841</v>
      </c>
      <c r="AS92" s="23">
        <f>SUM($AH$3:AS$3)-$P92</f>
        <v>5.6281111111111102</v>
      </c>
      <c r="AT92" s="23">
        <f>SUM($AH$3:AT$3)-$P92</f>
        <v>17.744555555555564</v>
      </c>
      <c r="AU92" s="23"/>
    </row>
    <row r="93" spans="11:47">
      <c r="K93" s="45"/>
      <c r="L93" s="45"/>
      <c r="M93" s="58">
        <f t="shared" si="14"/>
        <v>42230</v>
      </c>
      <c r="N93" s="57">
        <f>$G$25</f>
        <v>2</v>
      </c>
      <c r="O93" s="9">
        <f t="shared" si="19"/>
        <v>0</v>
      </c>
      <c r="P93" s="9">
        <f>SUM($N$5:N93)-SUM($O$5:O93)</f>
        <v>150</v>
      </c>
      <c r="Q93" s="23">
        <f t="shared" si="15"/>
        <v>-144.79888888888888</v>
      </c>
      <c r="R93" s="23">
        <f>SUM($Q$3:R$3)-$P93</f>
        <v>-140.17111111111112</v>
      </c>
      <c r="S93" s="23">
        <f>SUM($Q$3:S$3)-$P93</f>
        <v>-135.44777777777779</v>
      </c>
      <c r="T93" s="23">
        <f>SUM($Q$3:T$3)-$P93</f>
        <v>-130.53333333333333</v>
      </c>
      <c r="U93" s="23">
        <f>SUM($Q$3:U$3)-$P93</f>
        <v>-125.61888888888889</v>
      </c>
      <c r="V93" s="23">
        <f>SUM($Q$3:V$3)-$P93</f>
        <v>-119.62944444444445</v>
      </c>
      <c r="W93" s="23">
        <f>SUM($Q$3:W$3)-$P93</f>
        <v>-115.145</v>
      </c>
      <c r="X93" s="23">
        <f>SUM($Q$3:X$3)-$P93</f>
        <v>-108.72555555555556</v>
      </c>
      <c r="Y93" s="23">
        <f>SUM($Q$3:Y$3)-$P93</f>
        <v>-100.41888888888889</v>
      </c>
      <c r="Z93" s="23">
        <f>SUM($Q$3:Z$3)-$P93</f>
        <v>-92.518333333333331</v>
      </c>
      <c r="AA93" s="23">
        <f>SUM($Q$3:AA$3)-$P93</f>
        <v>-87.341111111111104</v>
      </c>
      <c r="AB93" s="23">
        <f>SUM($Q$3:AB$3)-$P93</f>
        <v>-82.11611111111111</v>
      </c>
      <c r="AC93" s="23">
        <f>SUM($Q$3:AC$3)-$P93</f>
        <v>-76.484999999999999</v>
      </c>
      <c r="AD93" s="23"/>
      <c r="AF93" s="22">
        <f t="shared" si="17"/>
        <v>42230</v>
      </c>
      <c r="AG93" s="9">
        <f t="shared" si="18"/>
        <v>150</v>
      </c>
      <c r="AH93" s="23">
        <f t="shared" si="16"/>
        <v>-139.61755555555555</v>
      </c>
      <c r="AI93" s="23">
        <f>SUM($AH$3:AI$3)-$P93</f>
        <v>-131.3231111111111</v>
      </c>
      <c r="AJ93" s="23">
        <f>SUM($AH$3:AJ$3)-$P93</f>
        <v>-122.69844444444445</v>
      </c>
      <c r="AK93" s="23">
        <f>SUM($AH$3:AK$3)-$P93</f>
        <v>-113.392</v>
      </c>
      <c r="AL93" s="23">
        <f>SUM($AH$3:AL$3)-$P93</f>
        <v>-104.08555555555554</v>
      </c>
      <c r="AM93" s="23">
        <f>SUM($AH$3:AM$3)-$P93</f>
        <v>-90.414111111111112</v>
      </c>
      <c r="AN93" s="23">
        <f>SUM($AH$3:AN$3)-$P93</f>
        <v>-82.601666666666659</v>
      </c>
      <c r="AO93" s="23">
        <f>SUM($AH$3:AO$3)-$P93</f>
        <v>-66.932222222222208</v>
      </c>
      <c r="AP93" s="23">
        <f>SUM($AH$3:AP$3)-$P93</f>
        <v>-40.790888888888873</v>
      </c>
      <c r="AQ93" s="23">
        <f>SUM($AH$3:AQ$3)-$P93</f>
        <v>-17.137222222222221</v>
      </c>
      <c r="AR93" s="23">
        <f>SUM($AH$3:AR$3)-$P93</f>
        <v>-6.8468888888888841</v>
      </c>
      <c r="AS93" s="23">
        <f>SUM($AH$3:AS$3)-$P93</f>
        <v>3.6281111111111102</v>
      </c>
      <c r="AT93" s="23">
        <f>SUM($AH$3:AT$3)-$P93</f>
        <v>15.744555555555564</v>
      </c>
      <c r="AU93" s="23"/>
    </row>
    <row r="94" spans="11:47">
      <c r="K94" s="45"/>
      <c r="L94" s="45"/>
      <c r="M94" s="58">
        <f t="shared" si="14"/>
        <v>42231</v>
      </c>
      <c r="N94" s="57">
        <f>$H$25</f>
        <v>2</v>
      </c>
      <c r="O94" s="9">
        <f t="shared" si="19"/>
        <v>0</v>
      </c>
      <c r="P94" s="9">
        <f>SUM($N$5:N94)-SUM($O$5:O94)</f>
        <v>152</v>
      </c>
      <c r="Q94" s="23">
        <f t="shared" si="15"/>
        <v>-146.79888888888888</v>
      </c>
      <c r="R94" s="23">
        <f>SUM($Q$3:R$3)-$P94</f>
        <v>-142.17111111111112</v>
      </c>
      <c r="S94" s="23">
        <f>SUM($Q$3:S$3)-$P94</f>
        <v>-137.44777777777779</v>
      </c>
      <c r="T94" s="23">
        <f>SUM($Q$3:T$3)-$P94</f>
        <v>-132.53333333333333</v>
      </c>
      <c r="U94" s="23">
        <f>SUM($Q$3:U$3)-$P94</f>
        <v>-127.61888888888889</v>
      </c>
      <c r="V94" s="23">
        <f>SUM($Q$3:V$3)-$P94</f>
        <v>-121.62944444444445</v>
      </c>
      <c r="W94" s="23">
        <f>SUM($Q$3:W$3)-$P94</f>
        <v>-117.145</v>
      </c>
      <c r="X94" s="23">
        <f>SUM($Q$3:X$3)-$P94</f>
        <v>-110.72555555555556</v>
      </c>
      <c r="Y94" s="23">
        <f>SUM($Q$3:Y$3)-$P94</f>
        <v>-102.41888888888889</v>
      </c>
      <c r="Z94" s="23">
        <f>SUM($Q$3:Z$3)-$P94</f>
        <v>-94.518333333333331</v>
      </c>
      <c r="AA94" s="23">
        <f>SUM($Q$3:AA$3)-$P94</f>
        <v>-89.341111111111104</v>
      </c>
      <c r="AB94" s="23">
        <f>SUM($Q$3:AB$3)-$P94</f>
        <v>-84.11611111111111</v>
      </c>
      <c r="AC94" s="23">
        <f>SUM($Q$3:AC$3)-$P94</f>
        <v>-78.484999999999999</v>
      </c>
      <c r="AD94" s="23"/>
      <c r="AF94" s="22">
        <f t="shared" si="17"/>
        <v>42231</v>
      </c>
      <c r="AG94" s="9">
        <f t="shared" si="18"/>
        <v>152</v>
      </c>
      <c r="AH94" s="23">
        <f t="shared" si="16"/>
        <v>-141.61755555555555</v>
      </c>
      <c r="AI94" s="23">
        <f>SUM($AH$3:AI$3)-$P94</f>
        <v>-133.3231111111111</v>
      </c>
      <c r="AJ94" s="23">
        <f>SUM($AH$3:AJ$3)-$P94</f>
        <v>-124.69844444444445</v>
      </c>
      <c r="AK94" s="23">
        <f>SUM($AH$3:AK$3)-$P94</f>
        <v>-115.392</v>
      </c>
      <c r="AL94" s="23">
        <f>SUM($AH$3:AL$3)-$P94</f>
        <v>-106.08555555555554</v>
      </c>
      <c r="AM94" s="23">
        <f>SUM($AH$3:AM$3)-$P94</f>
        <v>-92.414111111111112</v>
      </c>
      <c r="AN94" s="23">
        <f>SUM($AH$3:AN$3)-$P94</f>
        <v>-84.601666666666659</v>
      </c>
      <c r="AO94" s="23">
        <f>SUM($AH$3:AO$3)-$P94</f>
        <v>-68.932222222222208</v>
      </c>
      <c r="AP94" s="23">
        <f>SUM($AH$3:AP$3)-$P94</f>
        <v>-42.790888888888873</v>
      </c>
      <c r="AQ94" s="23">
        <f>SUM($AH$3:AQ$3)-$P94</f>
        <v>-19.137222222222221</v>
      </c>
      <c r="AR94" s="23">
        <f>SUM($AH$3:AR$3)-$P94</f>
        <v>-8.8468888888888841</v>
      </c>
      <c r="AS94" s="23">
        <f>SUM($AH$3:AS$3)-$P94</f>
        <v>1.6281111111111102</v>
      </c>
      <c r="AT94" s="23">
        <f>SUM($AH$3:AT$3)-$P94</f>
        <v>13.744555555555564</v>
      </c>
      <c r="AU94" s="23"/>
    </row>
    <row r="95" spans="11:47">
      <c r="K95" s="45"/>
      <c r="L95" s="45"/>
      <c r="M95" s="58">
        <f t="shared" si="14"/>
        <v>42232</v>
      </c>
      <c r="N95" s="106">
        <f>$I$25</f>
        <v>0</v>
      </c>
      <c r="O95" s="9">
        <f t="shared" si="19"/>
        <v>0</v>
      </c>
      <c r="P95" s="9">
        <f>SUM($N$5:N95)-SUM($O$5:O95)</f>
        <v>152</v>
      </c>
      <c r="Q95" s="23">
        <f t="shared" ref="Q95:Q126" si="20">$Q$3-$P95</f>
        <v>-146.79888888888888</v>
      </c>
      <c r="R95" s="23">
        <f>SUM($Q$3:R$3)-$P95</f>
        <v>-142.17111111111112</v>
      </c>
      <c r="S95" s="23">
        <f>SUM($Q$3:S$3)-$P95</f>
        <v>-137.44777777777779</v>
      </c>
      <c r="T95" s="23">
        <f>SUM($Q$3:T$3)-$P95</f>
        <v>-132.53333333333333</v>
      </c>
      <c r="U95" s="23">
        <f>SUM($Q$3:U$3)-$P95</f>
        <v>-127.61888888888889</v>
      </c>
      <c r="V95" s="23">
        <f>SUM($Q$3:V$3)-$P95</f>
        <v>-121.62944444444445</v>
      </c>
      <c r="W95" s="23">
        <f>SUM($Q$3:W$3)-$P95</f>
        <v>-117.145</v>
      </c>
      <c r="X95" s="23">
        <f>SUM($Q$3:X$3)-$P95</f>
        <v>-110.72555555555556</v>
      </c>
      <c r="Y95" s="23">
        <f>SUM($Q$3:Y$3)-$P95</f>
        <v>-102.41888888888889</v>
      </c>
      <c r="Z95" s="23">
        <f>SUM($Q$3:Z$3)-$P95</f>
        <v>-94.518333333333331</v>
      </c>
      <c r="AA95" s="23">
        <f>SUM($Q$3:AA$3)-$P95</f>
        <v>-89.341111111111104</v>
      </c>
      <c r="AB95" s="23">
        <f>SUM($Q$3:AB$3)-$P95</f>
        <v>-84.11611111111111</v>
      </c>
      <c r="AC95" s="23">
        <f>SUM($Q$3:AC$3)-$P95</f>
        <v>-78.484999999999999</v>
      </c>
      <c r="AD95" s="23"/>
      <c r="AF95" s="22">
        <f t="shared" si="17"/>
        <v>42232</v>
      </c>
      <c r="AG95" s="9">
        <f t="shared" si="18"/>
        <v>152</v>
      </c>
      <c r="AH95" s="23">
        <f t="shared" ref="AH95:AH126" si="21">$AH$3-$P95</f>
        <v>-141.61755555555555</v>
      </c>
      <c r="AI95" s="23">
        <f>SUM($AH$3:AI$3)-$P95</f>
        <v>-133.3231111111111</v>
      </c>
      <c r="AJ95" s="23">
        <f>SUM($AH$3:AJ$3)-$P95</f>
        <v>-124.69844444444445</v>
      </c>
      <c r="AK95" s="23">
        <f>SUM($AH$3:AK$3)-$P95</f>
        <v>-115.392</v>
      </c>
      <c r="AL95" s="23">
        <f>SUM($AH$3:AL$3)-$P95</f>
        <v>-106.08555555555554</v>
      </c>
      <c r="AM95" s="23">
        <f>SUM($AH$3:AM$3)-$P95</f>
        <v>-92.414111111111112</v>
      </c>
      <c r="AN95" s="23">
        <f>SUM($AH$3:AN$3)-$P95</f>
        <v>-84.601666666666659</v>
      </c>
      <c r="AO95" s="23">
        <f>SUM($AH$3:AO$3)-$P95</f>
        <v>-68.932222222222208</v>
      </c>
      <c r="AP95" s="23">
        <f>SUM($AH$3:AP$3)-$P95</f>
        <v>-42.790888888888873</v>
      </c>
      <c r="AQ95" s="23">
        <f>SUM($AH$3:AQ$3)-$P95</f>
        <v>-19.137222222222221</v>
      </c>
      <c r="AR95" s="23">
        <f>SUM($AH$3:AR$3)-$P95</f>
        <v>-8.8468888888888841</v>
      </c>
      <c r="AS95" s="23">
        <f>SUM($AH$3:AS$3)-$P95</f>
        <v>1.6281111111111102</v>
      </c>
      <c r="AT95" s="23">
        <f>SUM($AH$3:AT$3)-$P95</f>
        <v>13.744555555555564</v>
      </c>
      <c r="AU95" s="23"/>
    </row>
    <row r="96" spans="11:47">
      <c r="K96" s="45"/>
      <c r="L96" s="45"/>
      <c r="M96" s="58">
        <f t="shared" si="14"/>
        <v>42233</v>
      </c>
      <c r="N96" s="57">
        <f>$C$25</f>
        <v>2</v>
      </c>
      <c r="O96" s="9">
        <f t="shared" si="19"/>
        <v>0</v>
      </c>
      <c r="P96" s="9">
        <f>SUM($N$5:N96)-SUM($O$5:O96)</f>
        <v>154</v>
      </c>
      <c r="Q96" s="23">
        <f t="shared" si="20"/>
        <v>-148.79888888888888</v>
      </c>
      <c r="R96" s="23">
        <f>SUM($Q$3:R$3)-$P96</f>
        <v>-144.17111111111112</v>
      </c>
      <c r="S96" s="23">
        <f>SUM($Q$3:S$3)-$P96</f>
        <v>-139.44777777777779</v>
      </c>
      <c r="T96" s="23">
        <f>SUM($Q$3:T$3)-$P96</f>
        <v>-134.53333333333333</v>
      </c>
      <c r="U96" s="23">
        <f>SUM($Q$3:U$3)-$P96</f>
        <v>-129.61888888888888</v>
      </c>
      <c r="V96" s="23">
        <f>SUM($Q$3:V$3)-$P96</f>
        <v>-123.62944444444445</v>
      </c>
      <c r="W96" s="23">
        <f>SUM($Q$3:W$3)-$P96</f>
        <v>-119.145</v>
      </c>
      <c r="X96" s="23">
        <f>SUM($Q$3:X$3)-$P96</f>
        <v>-112.72555555555556</v>
      </c>
      <c r="Y96" s="23">
        <f>SUM($Q$3:Y$3)-$P96</f>
        <v>-104.41888888888889</v>
      </c>
      <c r="Z96" s="23">
        <f>SUM($Q$3:Z$3)-$P96</f>
        <v>-96.518333333333331</v>
      </c>
      <c r="AA96" s="23">
        <f>SUM($Q$3:AA$3)-$P96</f>
        <v>-91.341111111111104</v>
      </c>
      <c r="AB96" s="23">
        <f>SUM($Q$3:AB$3)-$P96</f>
        <v>-86.11611111111111</v>
      </c>
      <c r="AC96" s="23">
        <f>SUM($Q$3:AC$3)-$P96</f>
        <v>-80.484999999999999</v>
      </c>
      <c r="AD96" s="23"/>
      <c r="AF96" s="22">
        <f t="shared" si="17"/>
        <v>42233</v>
      </c>
      <c r="AG96" s="9">
        <f t="shared" si="18"/>
        <v>154</v>
      </c>
      <c r="AH96" s="23">
        <f t="shared" si="21"/>
        <v>-143.61755555555555</v>
      </c>
      <c r="AI96" s="23">
        <f>SUM($AH$3:AI$3)-$P96</f>
        <v>-135.3231111111111</v>
      </c>
      <c r="AJ96" s="23">
        <f>SUM($AH$3:AJ$3)-$P96</f>
        <v>-126.69844444444445</v>
      </c>
      <c r="AK96" s="23">
        <f>SUM($AH$3:AK$3)-$P96</f>
        <v>-117.392</v>
      </c>
      <c r="AL96" s="23">
        <f>SUM($AH$3:AL$3)-$P96</f>
        <v>-108.08555555555554</v>
      </c>
      <c r="AM96" s="23">
        <f>SUM($AH$3:AM$3)-$P96</f>
        <v>-94.414111111111112</v>
      </c>
      <c r="AN96" s="23">
        <f>SUM($AH$3:AN$3)-$P96</f>
        <v>-86.601666666666659</v>
      </c>
      <c r="AO96" s="23">
        <f>SUM($AH$3:AO$3)-$P96</f>
        <v>-70.932222222222208</v>
      </c>
      <c r="AP96" s="23">
        <f>SUM($AH$3:AP$3)-$P96</f>
        <v>-44.790888888888873</v>
      </c>
      <c r="AQ96" s="23">
        <f>SUM($AH$3:AQ$3)-$P96</f>
        <v>-21.137222222222221</v>
      </c>
      <c r="AR96" s="23">
        <f>SUM($AH$3:AR$3)-$P96</f>
        <v>-10.846888888888884</v>
      </c>
      <c r="AS96" s="23">
        <f>SUM($AH$3:AS$3)-$P96</f>
        <v>-0.37188888888888982</v>
      </c>
      <c r="AT96" s="23">
        <f>SUM($AH$3:AT$3)-$P96</f>
        <v>11.744555555555564</v>
      </c>
      <c r="AU96" s="23"/>
    </row>
    <row r="97" spans="11:47">
      <c r="K97" s="45"/>
      <c r="L97" s="45"/>
      <c r="M97" s="58">
        <f t="shared" si="14"/>
        <v>42234</v>
      </c>
      <c r="N97" s="57">
        <f>$D$25</f>
        <v>2</v>
      </c>
      <c r="O97" s="9">
        <f t="shared" si="19"/>
        <v>0</v>
      </c>
      <c r="P97" s="9">
        <f>SUM($N$5:N97)-SUM($O$5:O97)</f>
        <v>156</v>
      </c>
      <c r="Q97" s="23">
        <f t="shared" si="20"/>
        <v>-150.79888888888888</v>
      </c>
      <c r="R97" s="23">
        <f>SUM($Q$3:R$3)-$P97</f>
        <v>-146.17111111111112</v>
      </c>
      <c r="S97" s="23">
        <f>SUM($Q$3:S$3)-$P97</f>
        <v>-141.44777777777779</v>
      </c>
      <c r="T97" s="23">
        <f>SUM($Q$3:T$3)-$P97</f>
        <v>-136.53333333333333</v>
      </c>
      <c r="U97" s="23">
        <f>SUM($Q$3:U$3)-$P97</f>
        <v>-131.61888888888888</v>
      </c>
      <c r="V97" s="23">
        <f>SUM($Q$3:V$3)-$P97</f>
        <v>-125.62944444444445</v>
      </c>
      <c r="W97" s="23">
        <f>SUM($Q$3:W$3)-$P97</f>
        <v>-121.145</v>
      </c>
      <c r="X97" s="23">
        <f>SUM($Q$3:X$3)-$P97</f>
        <v>-114.72555555555556</v>
      </c>
      <c r="Y97" s="23">
        <f>SUM($Q$3:Y$3)-$P97</f>
        <v>-106.41888888888889</v>
      </c>
      <c r="Z97" s="23">
        <f>SUM($Q$3:Z$3)-$P97</f>
        <v>-98.518333333333331</v>
      </c>
      <c r="AA97" s="23">
        <f>SUM($Q$3:AA$3)-$P97</f>
        <v>-93.341111111111104</v>
      </c>
      <c r="AB97" s="23">
        <f>SUM($Q$3:AB$3)-$P97</f>
        <v>-88.11611111111111</v>
      </c>
      <c r="AC97" s="23">
        <f>SUM($Q$3:AC$3)-$P97</f>
        <v>-82.484999999999999</v>
      </c>
      <c r="AD97" s="23"/>
      <c r="AF97" s="22">
        <f t="shared" si="17"/>
        <v>42234</v>
      </c>
      <c r="AG97" s="9">
        <f t="shared" si="18"/>
        <v>156</v>
      </c>
      <c r="AH97" s="23">
        <f t="shared" si="21"/>
        <v>-145.61755555555555</v>
      </c>
      <c r="AI97" s="23">
        <f>SUM($AH$3:AI$3)-$P97</f>
        <v>-137.3231111111111</v>
      </c>
      <c r="AJ97" s="23">
        <f>SUM($AH$3:AJ$3)-$P97</f>
        <v>-128.69844444444445</v>
      </c>
      <c r="AK97" s="23">
        <f>SUM($AH$3:AK$3)-$P97</f>
        <v>-119.392</v>
      </c>
      <c r="AL97" s="23">
        <f>SUM($AH$3:AL$3)-$P97</f>
        <v>-110.08555555555554</v>
      </c>
      <c r="AM97" s="23">
        <f>SUM($AH$3:AM$3)-$P97</f>
        <v>-96.414111111111112</v>
      </c>
      <c r="AN97" s="23">
        <f>SUM($AH$3:AN$3)-$P97</f>
        <v>-88.601666666666659</v>
      </c>
      <c r="AO97" s="23">
        <f>SUM($AH$3:AO$3)-$P97</f>
        <v>-72.932222222222208</v>
      </c>
      <c r="AP97" s="23">
        <f>SUM($AH$3:AP$3)-$P97</f>
        <v>-46.790888888888873</v>
      </c>
      <c r="AQ97" s="23">
        <f>SUM($AH$3:AQ$3)-$P97</f>
        <v>-23.137222222222221</v>
      </c>
      <c r="AR97" s="23">
        <f>SUM($AH$3:AR$3)-$P97</f>
        <v>-12.846888888888884</v>
      </c>
      <c r="AS97" s="23">
        <f>SUM($AH$3:AS$3)-$P97</f>
        <v>-2.3718888888888898</v>
      </c>
      <c r="AT97" s="23">
        <f>SUM($AH$3:AT$3)-$P97</f>
        <v>9.7445555555555643</v>
      </c>
      <c r="AU97" s="23"/>
    </row>
    <row r="98" spans="11:47">
      <c r="K98" s="45"/>
      <c r="L98" s="45"/>
      <c r="M98" s="58">
        <f t="shared" si="14"/>
        <v>42235</v>
      </c>
      <c r="N98" s="57">
        <f>$E$25</f>
        <v>2</v>
      </c>
      <c r="O98" s="9">
        <f t="shared" si="19"/>
        <v>0</v>
      </c>
      <c r="P98" s="9">
        <f>SUM($N$5:N98)-SUM($O$5:O98)</f>
        <v>158</v>
      </c>
      <c r="Q98" s="23">
        <f t="shared" si="20"/>
        <v>-152.79888888888888</v>
      </c>
      <c r="R98" s="23">
        <f>SUM($Q$3:R$3)-$P98</f>
        <v>-148.17111111111112</v>
      </c>
      <c r="S98" s="23">
        <f>SUM($Q$3:S$3)-$P98</f>
        <v>-143.44777777777779</v>
      </c>
      <c r="T98" s="23">
        <f>SUM($Q$3:T$3)-$P98</f>
        <v>-138.53333333333333</v>
      </c>
      <c r="U98" s="23">
        <f>SUM($Q$3:U$3)-$P98</f>
        <v>-133.61888888888888</v>
      </c>
      <c r="V98" s="23">
        <f>SUM($Q$3:V$3)-$P98</f>
        <v>-127.62944444444445</v>
      </c>
      <c r="W98" s="23">
        <f>SUM($Q$3:W$3)-$P98</f>
        <v>-123.145</v>
      </c>
      <c r="X98" s="23">
        <f>SUM($Q$3:X$3)-$P98</f>
        <v>-116.72555555555556</v>
      </c>
      <c r="Y98" s="23">
        <f>SUM($Q$3:Y$3)-$P98</f>
        <v>-108.41888888888889</v>
      </c>
      <c r="Z98" s="23">
        <f>SUM($Q$3:Z$3)-$P98</f>
        <v>-100.51833333333333</v>
      </c>
      <c r="AA98" s="23">
        <f>SUM($Q$3:AA$3)-$P98</f>
        <v>-95.341111111111104</v>
      </c>
      <c r="AB98" s="23">
        <f>SUM($Q$3:AB$3)-$P98</f>
        <v>-90.11611111111111</v>
      </c>
      <c r="AC98" s="23">
        <f>SUM($Q$3:AC$3)-$P98</f>
        <v>-84.484999999999999</v>
      </c>
      <c r="AD98" s="23"/>
      <c r="AF98" s="22">
        <f t="shared" si="17"/>
        <v>42235</v>
      </c>
      <c r="AG98" s="9">
        <f t="shared" si="18"/>
        <v>158</v>
      </c>
      <c r="AH98" s="23">
        <f t="shared" si="21"/>
        <v>-147.61755555555555</v>
      </c>
      <c r="AI98" s="23">
        <f>SUM($AH$3:AI$3)-$P98</f>
        <v>-139.3231111111111</v>
      </c>
      <c r="AJ98" s="23">
        <f>SUM($AH$3:AJ$3)-$P98</f>
        <v>-130.69844444444445</v>
      </c>
      <c r="AK98" s="23">
        <f>SUM($AH$3:AK$3)-$P98</f>
        <v>-121.392</v>
      </c>
      <c r="AL98" s="23">
        <f>SUM($AH$3:AL$3)-$P98</f>
        <v>-112.08555555555554</v>
      </c>
      <c r="AM98" s="23">
        <f>SUM($AH$3:AM$3)-$P98</f>
        <v>-98.414111111111112</v>
      </c>
      <c r="AN98" s="23">
        <f>SUM($AH$3:AN$3)-$P98</f>
        <v>-90.601666666666659</v>
      </c>
      <c r="AO98" s="23">
        <f>SUM($AH$3:AO$3)-$P98</f>
        <v>-74.932222222222208</v>
      </c>
      <c r="AP98" s="23">
        <f>SUM($AH$3:AP$3)-$P98</f>
        <v>-48.790888888888873</v>
      </c>
      <c r="AQ98" s="23">
        <f>SUM($AH$3:AQ$3)-$P98</f>
        <v>-25.137222222222221</v>
      </c>
      <c r="AR98" s="23">
        <f>SUM($AH$3:AR$3)-$P98</f>
        <v>-14.846888888888884</v>
      </c>
      <c r="AS98" s="23">
        <f>SUM($AH$3:AS$3)-$P98</f>
        <v>-4.3718888888888898</v>
      </c>
      <c r="AT98" s="23">
        <f>SUM($AH$3:AT$3)-$P98</f>
        <v>7.7445555555555643</v>
      </c>
      <c r="AU98" s="23"/>
    </row>
    <row r="99" spans="11:47">
      <c r="K99" s="45"/>
      <c r="L99" s="45"/>
      <c r="M99" s="58">
        <f t="shared" si="14"/>
        <v>42236</v>
      </c>
      <c r="N99" s="57">
        <f>$F$25</f>
        <v>2</v>
      </c>
      <c r="O99" s="9">
        <f t="shared" si="19"/>
        <v>0</v>
      </c>
      <c r="P99" s="9">
        <f>SUM($N$5:N99)-SUM($O$5:O99)</f>
        <v>160</v>
      </c>
      <c r="Q99" s="23">
        <f t="shared" si="20"/>
        <v>-154.79888888888888</v>
      </c>
      <c r="R99" s="23">
        <f>SUM($Q$3:R$3)-$P99</f>
        <v>-150.17111111111112</v>
      </c>
      <c r="S99" s="23">
        <f>SUM($Q$3:S$3)-$P99</f>
        <v>-145.44777777777779</v>
      </c>
      <c r="T99" s="23">
        <f>SUM($Q$3:T$3)-$P99</f>
        <v>-140.53333333333333</v>
      </c>
      <c r="U99" s="23">
        <f>SUM($Q$3:U$3)-$P99</f>
        <v>-135.61888888888888</v>
      </c>
      <c r="V99" s="23">
        <f>SUM($Q$3:V$3)-$P99</f>
        <v>-129.62944444444443</v>
      </c>
      <c r="W99" s="23">
        <f>SUM($Q$3:W$3)-$P99</f>
        <v>-125.145</v>
      </c>
      <c r="X99" s="23">
        <f>SUM($Q$3:X$3)-$P99</f>
        <v>-118.72555555555556</v>
      </c>
      <c r="Y99" s="23">
        <f>SUM($Q$3:Y$3)-$P99</f>
        <v>-110.41888888888889</v>
      </c>
      <c r="Z99" s="23">
        <f>SUM($Q$3:Z$3)-$P99</f>
        <v>-102.51833333333333</v>
      </c>
      <c r="AA99" s="23">
        <f>SUM($Q$3:AA$3)-$P99</f>
        <v>-97.341111111111104</v>
      </c>
      <c r="AB99" s="23">
        <f>SUM($Q$3:AB$3)-$P99</f>
        <v>-92.11611111111111</v>
      </c>
      <c r="AC99" s="23">
        <f>SUM($Q$3:AC$3)-$P99</f>
        <v>-86.484999999999999</v>
      </c>
      <c r="AD99" s="23"/>
      <c r="AF99" s="22">
        <f t="shared" si="17"/>
        <v>42236</v>
      </c>
      <c r="AG99" s="9">
        <f t="shared" si="18"/>
        <v>160</v>
      </c>
      <c r="AH99" s="23">
        <f t="shared" si="21"/>
        <v>-149.61755555555555</v>
      </c>
      <c r="AI99" s="23">
        <f>SUM($AH$3:AI$3)-$P99</f>
        <v>-141.3231111111111</v>
      </c>
      <c r="AJ99" s="23">
        <f>SUM($AH$3:AJ$3)-$P99</f>
        <v>-132.69844444444445</v>
      </c>
      <c r="AK99" s="23">
        <f>SUM($AH$3:AK$3)-$P99</f>
        <v>-123.392</v>
      </c>
      <c r="AL99" s="23">
        <f>SUM($AH$3:AL$3)-$P99</f>
        <v>-114.08555555555554</v>
      </c>
      <c r="AM99" s="23">
        <f>SUM($AH$3:AM$3)-$P99</f>
        <v>-100.41411111111111</v>
      </c>
      <c r="AN99" s="23">
        <f>SUM($AH$3:AN$3)-$P99</f>
        <v>-92.601666666666659</v>
      </c>
      <c r="AO99" s="23">
        <f>SUM($AH$3:AO$3)-$P99</f>
        <v>-76.932222222222208</v>
      </c>
      <c r="AP99" s="23">
        <f>SUM($AH$3:AP$3)-$P99</f>
        <v>-50.790888888888873</v>
      </c>
      <c r="AQ99" s="23">
        <f>SUM($AH$3:AQ$3)-$P99</f>
        <v>-27.137222222222221</v>
      </c>
      <c r="AR99" s="23">
        <f>SUM($AH$3:AR$3)-$P99</f>
        <v>-16.846888888888884</v>
      </c>
      <c r="AS99" s="23">
        <f>SUM($AH$3:AS$3)-$P99</f>
        <v>-6.3718888888888898</v>
      </c>
      <c r="AT99" s="23">
        <f>SUM($AH$3:AT$3)-$P99</f>
        <v>5.7445555555555643</v>
      </c>
      <c r="AU99" s="23"/>
    </row>
    <row r="100" spans="11:47">
      <c r="K100" s="45"/>
      <c r="L100" s="45"/>
      <c r="M100" s="58">
        <f t="shared" si="14"/>
        <v>42237</v>
      </c>
      <c r="N100" s="57">
        <f>$G$25</f>
        <v>2</v>
      </c>
      <c r="O100" s="9">
        <f t="shared" si="19"/>
        <v>0</v>
      </c>
      <c r="P100" s="9">
        <f>SUM($N$5:N100)-SUM($O$5:O100)</f>
        <v>162</v>
      </c>
      <c r="Q100" s="23">
        <f t="shared" si="20"/>
        <v>-156.79888888888888</v>
      </c>
      <c r="R100" s="23">
        <f>SUM($Q$3:R$3)-$P100</f>
        <v>-152.17111111111112</v>
      </c>
      <c r="S100" s="23">
        <f>SUM($Q$3:S$3)-$P100</f>
        <v>-147.44777777777779</v>
      </c>
      <c r="T100" s="23">
        <f>SUM($Q$3:T$3)-$P100</f>
        <v>-142.53333333333333</v>
      </c>
      <c r="U100" s="23">
        <f>SUM($Q$3:U$3)-$P100</f>
        <v>-137.61888888888888</v>
      </c>
      <c r="V100" s="23">
        <f>SUM($Q$3:V$3)-$P100</f>
        <v>-131.62944444444443</v>
      </c>
      <c r="W100" s="23">
        <f>SUM($Q$3:W$3)-$P100</f>
        <v>-127.145</v>
      </c>
      <c r="X100" s="23">
        <f>SUM($Q$3:X$3)-$P100</f>
        <v>-120.72555555555556</v>
      </c>
      <c r="Y100" s="23">
        <f>SUM($Q$3:Y$3)-$P100</f>
        <v>-112.41888888888889</v>
      </c>
      <c r="Z100" s="23">
        <f>SUM($Q$3:Z$3)-$P100</f>
        <v>-104.51833333333333</v>
      </c>
      <c r="AA100" s="23">
        <f>SUM($Q$3:AA$3)-$P100</f>
        <v>-99.341111111111104</v>
      </c>
      <c r="AB100" s="23">
        <f>SUM($Q$3:AB$3)-$P100</f>
        <v>-94.11611111111111</v>
      </c>
      <c r="AC100" s="23">
        <f>SUM($Q$3:AC$3)-$P100</f>
        <v>-88.484999999999999</v>
      </c>
      <c r="AD100" s="23"/>
      <c r="AF100" s="22">
        <f t="shared" si="17"/>
        <v>42237</v>
      </c>
      <c r="AG100" s="9">
        <f t="shared" si="18"/>
        <v>162</v>
      </c>
      <c r="AH100" s="23">
        <f t="shared" si="21"/>
        <v>-151.61755555555555</v>
      </c>
      <c r="AI100" s="23">
        <f>SUM($AH$3:AI$3)-$P100</f>
        <v>-143.3231111111111</v>
      </c>
      <c r="AJ100" s="23">
        <f>SUM($AH$3:AJ$3)-$P100</f>
        <v>-134.69844444444445</v>
      </c>
      <c r="AK100" s="23">
        <f>SUM($AH$3:AK$3)-$P100</f>
        <v>-125.392</v>
      </c>
      <c r="AL100" s="23">
        <f>SUM($AH$3:AL$3)-$P100</f>
        <v>-116.08555555555554</v>
      </c>
      <c r="AM100" s="23">
        <f>SUM($AH$3:AM$3)-$P100</f>
        <v>-102.41411111111111</v>
      </c>
      <c r="AN100" s="23">
        <f>SUM($AH$3:AN$3)-$P100</f>
        <v>-94.601666666666659</v>
      </c>
      <c r="AO100" s="23">
        <f>SUM($AH$3:AO$3)-$P100</f>
        <v>-78.932222222222208</v>
      </c>
      <c r="AP100" s="23">
        <f>SUM($AH$3:AP$3)-$P100</f>
        <v>-52.790888888888873</v>
      </c>
      <c r="AQ100" s="23">
        <f>SUM($AH$3:AQ$3)-$P100</f>
        <v>-29.137222222222221</v>
      </c>
      <c r="AR100" s="23">
        <f>SUM($AH$3:AR$3)-$P100</f>
        <v>-18.846888888888884</v>
      </c>
      <c r="AS100" s="23">
        <f>SUM($AH$3:AS$3)-$P100</f>
        <v>-8.3718888888888898</v>
      </c>
      <c r="AT100" s="23">
        <f>SUM($AH$3:AT$3)-$P100</f>
        <v>3.7445555555555643</v>
      </c>
      <c r="AU100" s="23"/>
    </row>
    <row r="101" spans="11:47">
      <c r="K101" s="45"/>
      <c r="L101" s="45"/>
      <c r="M101" s="58">
        <f t="shared" si="14"/>
        <v>42238</v>
      </c>
      <c r="N101" s="57">
        <f>$H$25</f>
        <v>2</v>
      </c>
      <c r="O101" s="9">
        <f t="shared" ref="O101:O132" si="22">IFERROR(VLOOKUP($M101,$K$5:$N$26,4,FALSE),0)</f>
        <v>0</v>
      </c>
      <c r="P101" s="9">
        <f>SUM($N$5:N101)-SUM($O$5:O101)</f>
        <v>164</v>
      </c>
      <c r="Q101" s="23">
        <f t="shared" si="20"/>
        <v>-158.79888888888888</v>
      </c>
      <c r="R101" s="23">
        <f>SUM($Q$3:R$3)-$P101</f>
        <v>-154.17111111111112</v>
      </c>
      <c r="S101" s="23">
        <f>SUM($Q$3:S$3)-$P101</f>
        <v>-149.44777777777779</v>
      </c>
      <c r="T101" s="23">
        <f>SUM($Q$3:T$3)-$P101</f>
        <v>-144.53333333333333</v>
      </c>
      <c r="U101" s="23">
        <f>SUM($Q$3:U$3)-$P101</f>
        <v>-139.61888888888888</v>
      </c>
      <c r="V101" s="23">
        <f>SUM($Q$3:V$3)-$P101</f>
        <v>-133.62944444444443</v>
      </c>
      <c r="W101" s="23">
        <f>SUM($Q$3:W$3)-$P101</f>
        <v>-129.14499999999998</v>
      </c>
      <c r="X101" s="23">
        <f>SUM($Q$3:X$3)-$P101</f>
        <v>-122.72555555555556</v>
      </c>
      <c r="Y101" s="23">
        <f>SUM($Q$3:Y$3)-$P101</f>
        <v>-114.41888888888889</v>
      </c>
      <c r="Z101" s="23">
        <f>SUM($Q$3:Z$3)-$P101</f>
        <v>-106.51833333333333</v>
      </c>
      <c r="AA101" s="23">
        <f>SUM($Q$3:AA$3)-$P101</f>
        <v>-101.3411111111111</v>
      </c>
      <c r="AB101" s="23">
        <f>SUM($Q$3:AB$3)-$P101</f>
        <v>-96.11611111111111</v>
      </c>
      <c r="AC101" s="23">
        <f>SUM($Q$3:AC$3)-$P101</f>
        <v>-90.484999999999999</v>
      </c>
      <c r="AD101" s="23"/>
      <c r="AF101" s="22">
        <f t="shared" si="17"/>
        <v>42238</v>
      </c>
      <c r="AG101" s="9">
        <f t="shared" si="18"/>
        <v>164</v>
      </c>
      <c r="AH101" s="23">
        <f t="shared" si="21"/>
        <v>-153.61755555555555</v>
      </c>
      <c r="AI101" s="23">
        <f>SUM($AH$3:AI$3)-$P101</f>
        <v>-145.3231111111111</v>
      </c>
      <c r="AJ101" s="23">
        <f>SUM($AH$3:AJ$3)-$P101</f>
        <v>-136.69844444444445</v>
      </c>
      <c r="AK101" s="23">
        <f>SUM($AH$3:AK$3)-$P101</f>
        <v>-127.392</v>
      </c>
      <c r="AL101" s="23">
        <f>SUM($AH$3:AL$3)-$P101</f>
        <v>-118.08555555555554</v>
      </c>
      <c r="AM101" s="23">
        <f>SUM($AH$3:AM$3)-$P101</f>
        <v>-104.41411111111111</v>
      </c>
      <c r="AN101" s="23">
        <f>SUM($AH$3:AN$3)-$P101</f>
        <v>-96.601666666666659</v>
      </c>
      <c r="AO101" s="23">
        <f>SUM($AH$3:AO$3)-$P101</f>
        <v>-80.932222222222208</v>
      </c>
      <c r="AP101" s="23">
        <f>SUM($AH$3:AP$3)-$P101</f>
        <v>-54.790888888888873</v>
      </c>
      <c r="AQ101" s="23">
        <f>SUM($AH$3:AQ$3)-$P101</f>
        <v>-31.137222222222221</v>
      </c>
      <c r="AR101" s="23">
        <f>SUM($AH$3:AR$3)-$P101</f>
        <v>-20.846888888888884</v>
      </c>
      <c r="AS101" s="23">
        <f>SUM($AH$3:AS$3)-$P101</f>
        <v>-10.37188888888889</v>
      </c>
      <c r="AT101" s="23">
        <f>SUM($AH$3:AT$3)-$P101</f>
        <v>1.7445555555555643</v>
      </c>
      <c r="AU101" s="23"/>
    </row>
    <row r="102" spans="11:47">
      <c r="K102" s="45"/>
      <c r="L102" s="45"/>
      <c r="M102" s="58">
        <f t="shared" si="14"/>
        <v>42239</v>
      </c>
      <c r="N102" s="106">
        <f>$I$25</f>
        <v>0</v>
      </c>
      <c r="O102" s="9">
        <f t="shared" si="22"/>
        <v>0</v>
      </c>
      <c r="P102" s="9">
        <f>SUM($N$5:N102)-SUM($O$5:O102)</f>
        <v>164</v>
      </c>
      <c r="Q102" s="23">
        <f t="shared" si="20"/>
        <v>-158.79888888888888</v>
      </c>
      <c r="R102" s="23">
        <f>SUM($Q$3:R$3)-$P102</f>
        <v>-154.17111111111112</v>
      </c>
      <c r="S102" s="23">
        <f>SUM($Q$3:S$3)-$P102</f>
        <v>-149.44777777777779</v>
      </c>
      <c r="T102" s="23">
        <f>SUM($Q$3:T$3)-$P102</f>
        <v>-144.53333333333333</v>
      </c>
      <c r="U102" s="23">
        <f>SUM($Q$3:U$3)-$P102</f>
        <v>-139.61888888888888</v>
      </c>
      <c r="V102" s="23">
        <f>SUM($Q$3:V$3)-$P102</f>
        <v>-133.62944444444443</v>
      </c>
      <c r="W102" s="23">
        <f>SUM($Q$3:W$3)-$P102</f>
        <v>-129.14499999999998</v>
      </c>
      <c r="X102" s="23">
        <f>SUM($Q$3:X$3)-$P102</f>
        <v>-122.72555555555556</v>
      </c>
      <c r="Y102" s="23">
        <f>SUM($Q$3:Y$3)-$P102</f>
        <v>-114.41888888888889</v>
      </c>
      <c r="Z102" s="23">
        <f>SUM($Q$3:Z$3)-$P102</f>
        <v>-106.51833333333333</v>
      </c>
      <c r="AA102" s="23">
        <f>SUM($Q$3:AA$3)-$P102</f>
        <v>-101.3411111111111</v>
      </c>
      <c r="AB102" s="23">
        <f>SUM($Q$3:AB$3)-$P102</f>
        <v>-96.11611111111111</v>
      </c>
      <c r="AC102" s="23">
        <f>SUM($Q$3:AC$3)-$P102</f>
        <v>-90.484999999999999</v>
      </c>
      <c r="AD102" s="23"/>
      <c r="AF102" s="22">
        <f t="shared" si="17"/>
        <v>42239</v>
      </c>
      <c r="AG102" s="9">
        <f t="shared" si="18"/>
        <v>164</v>
      </c>
      <c r="AH102" s="23">
        <f t="shared" si="21"/>
        <v>-153.61755555555555</v>
      </c>
      <c r="AI102" s="23">
        <f>SUM($AH$3:AI$3)-$P102</f>
        <v>-145.3231111111111</v>
      </c>
      <c r="AJ102" s="23">
        <f>SUM($AH$3:AJ$3)-$P102</f>
        <v>-136.69844444444445</v>
      </c>
      <c r="AK102" s="23">
        <f>SUM($AH$3:AK$3)-$P102</f>
        <v>-127.392</v>
      </c>
      <c r="AL102" s="23">
        <f>SUM($AH$3:AL$3)-$P102</f>
        <v>-118.08555555555554</v>
      </c>
      <c r="AM102" s="23">
        <f>SUM($AH$3:AM$3)-$P102</f>
        <v>-104.41411111111111</v>
      </c>
      <c r="AN102" s="23">
        <f>SUM($AH$3:AN$3)-$P102</f>
        <v>-96.601666666666659</v>
      </c>
      <c r="AO102" s="23">
        <f>SUM($AH$3:AO$3)-$P102</f>
        <v>-80.932222222222208</v>
      </c>
      <c r="AP102" s="23">
        <f>SUM($AH$3:AP$3)-$P102</f>
        <v>-54.790888888888873</v>
      </c>
      <c r="AQ102" s="23">
        <f>SUM($AH$3:AQ$3)-$P102</f>
        <v>-31.137222222222221</v>
      </c>
      <c r="AR102" s="23">
        <f>SUM($AH$3:AR$3)-$P102</f>
        <v>-20.846888888888884</v>
      </c>
      <c r="AS102" s="23">
        <f>SUM($AH$3:AS$3)-$P102</f>
        <v>-10.37188888888889</v>
      </c>
      <c r="AT102" s="23">
        <f>SUM($AH$3:AT$3)-$P102</f>
        <v>1.7445555555555643</v>
      </c>
      <c r="AU102" s="23"/>
    </row>
    <row r="103" spans="11:47">
      <c r="K103" s="45"/>
      <c r="L103" s="45"/>
      <c r="M103" s="58">
        <f t="shared" si="14"/>
        <v>42240</v>
      </c>
      <c r="N103" s="57">
        <f>$C$25</f>
        <v>2</v>
      </c>
      <c r="O103" s="9">
        <f t="shared" si="22"/>
        <v>0</v>
      </c>
      <c r="P103" s="9">
        <f>SUM($N$5:N103)-SUM($O$5:O103)</f>
        <v>166</v>
      </c>
      <c r="Q103" s="23">
        <f t="shared" si="20"/>
        <v>-160.79888888888888</v>
      </c>
      <c r="R103" s="23">
        <f>SUM($Q$3:R$3)-$P103</f>
        <v>-156.17111111111112</v>
      </c>
      <c r="S103" s="23">
        <f>SUM($Q$3:S$3)-$P103</f>
        <v>-151.44777777777779</v>
      </c>
      <c r="T103" s="23">
        <f>SUM($Q$3:T$3)-$P103</f>
        <v>-146.53333333333333</v>
      </c>
      <c r="U103" s="23">
        <f>SUM($Q$3:U$3)-$P103</f>
        <v>-141.61888888888888</v>
      </c>
      <c r="V103" s="23">
        <f>SUM($Q$3:V$3)-$P103</f>
        <v>-135.62944444444443</v>
      </c>
      <c r="W103" s="23">
        <f>SUM($Q$3:W$3)-$P103</f>
        <v>-131.14499999999998</v>
      </c>
      <c r="X103" s="23">
        <f>SUM($Q$3:X$3)-$P103</f>
        <v>-124.72555555555556</v>
      </c>
      <c r="Y103" s="23">
        <f>SUM($Q$3:Y$3)-$P103</f>
        <v>-116.41888888888889</v>
      </c>
      <c r="Z103" s="23">
        <f>SUM($Q$3:Z$3)-$P103</f>
        <v>-108.51833333333333</v>
      </c>
      <c r="AA103" s="23">
        <f>SUM($Q$3:AA$3)-$P103</f>
        <v>-103.3411111111111</v>
      </c>
      <c r="AB103" s="23">
        <f>SUM($Q$3:AB$3)-$P103</f>
        <v>-98.11611111111111</v>
      </c>
      <c r="AC103" s="23">
        <f>SUM($Q$3:AC$3)-$P103</f>
        <v>-92.484999999999999</v>
      </c>
      <c r="AD103" s="23"/>
      <c r="AF103" s="22">
        <f t="shared" si="17"/>
        <v>42240</v>
      </c>
      <c r="AG103" s="9">
        <f t="shared" si="18"/>
        <v>166</v>
      </c>
      <c r="AH103" s="23">
        <f t="shared" si="21"/>
        <v>-155.61755555555555</v>
      </c>
      <c r="AI103" s="23">
        <f>SUM($AH$3:AI$3)-$P103</f>
        <v>-147.3231111111111</v>
      </c>
      <c r="AJ103" s="23">
        <f>SUM($AH$3:AJ$3)-$P103</f>
        <v>-138.69844444444445</v>
      </c>
      <c r="AK103" s="23">
        <f>SUM($AH$3:AK$3)-$P103</f>
        <v>-129.392</v>
      </c>
      <c r="AL103" s="23">
        <f>SUM($AH$3:AL$3)-$P103</f>
        <v>-120.08555555555554</v>
      </c>
      <c r="AM103" s="23">
        <f>SUM($AH$3:AM$3)-$P103</f>
        <v>-106.41411111111111</v>
      </c>
      <c r="AN103" s="23">
        <f>SUM($AH$3:AN$3)-$P103</f>
        <v>-98.601666666666659</v>
      </c>
      <c r="AO103" s="23">
        <f>SUM($AH$3:AO$3)-$P103</f>
        <v>-82.932222222222208</v>
      </c>
      <c r="AP103" s="23">
        <f>SUM($AH$3:AP$3)-$P103</f>
        <v>-56.790888888888873</v>
      </c>
      <c r="AQ103" s="23">
        <f>SUM($AH$3:AQ$3)-$P103</f>
        <v>-33.137222222222221</v>
      </c>
      <c r="AR103" s="23">
        <f>SUM($AH$3:AR$3)-$P103</f>
        <v>-22.846888888888884</v>
      </c>
      <c r="AS103" s="23">
        <f>SUM($AH$3:AS$3)-$P103</f>
        <v>-12.37188888888889</v>
      </c>
      <c r="AT103" s="23">
        <f>SUM($AH$3:AT$3)-$P103</f>
        <v>-0.2554444444444357</v>
      </c>
      <c r="AU103" s="23"/>
    </row>
    <row r="104" spans="11:47">
      <c r="K104" s="45"/>
      <c r="L104" s="45"/>
      <c r="M104" s="58">
        <f t="shared" si="14"/>
        <v>42241</v>
      </c>
      <c r="N104" s="57">
        <f>$D$25</f>
        <v>2</v>
      </c>
      <c r="O104" s="9">
        <f t="shared" si="22"/>
        <v>0</v>
      </c>
      <c r="P104" s="9">
        <f>SUM($N$5:N104)-SUM($O$5:O104)</f>
        <v>168</v>
      </c>
      <c r="Q104" s="23">
        <f t="shared" si="20"/>
        <v>-162.79888888888888</v>
      </c>
      <c r="R104" s="23">
        <f>SUM($Q$3:R$3)-$P104</f>
        <v>-158.17111111111112</v>
      </c>
      <c r="S104" s="23">
        <f>SUM($Q$3:S$3)-$P104</f>
        <v>-153.44777777777779</v>
      </c>
      <c r="T104" s="23">
        <f>SUM($Q$3:T$3)-$P104</f>
        <v>-148.53333333333333</v>
      </c>
      <c r="U104" s="23">
        <f>SUM($Q$3:U$3)-$P104</f>
        <v>-143.61888888888888</v>
      </c>
      <c r="V104" s="23">
        <f>SUM($Q$3:V$3)-$P104</f>
        <v>-137.62944444444443</v>
      </c>
      <c r="W104" s="23">
        <f>SUM($Q$3:W$3)-$P104</f>
        <v>-133.14499999999998</v>
      </c>
      <c r="X104" s="23">
        <f>SUM($Q$3:X$3)-$P104</f>
        <v>-126.72555555555556</v>
      </c>
      <c r="Y104" s="23">
        <f>SUM($Q$3:Y$3)-$P104</f>
        <v>-118.41888888888889</v>
      </c>
      <c r="Z104" s="23">
        <f>SUM($Q$3:Z$3)-$P104</f>
        <v>-110.51833333333333</v>
      </c>
      <c r="AA104" s="23">
        <f>SUM($Q$3:AA$3)-$P104</f>
        <v>-105.3411111111111</v>
      </c>
      <c r="AB104" s="23">
        <f>SUM($Q$3:AB$3)-$P104</f>
        <v>-100.11611111111111</v>
      </c>
      <c r="AC104" s="23">
        <f>SUM($Q$3:AC$3)-$P104</f>
        <v>-94.484999999999999</v>
      </c>
      <c r="AD104" s="23"/>
      <c r="AF104" s="22">
        <f t="shared" si="17"/>
        <v>42241</v>
      </c>
      <c r="AG104" s="9">
        <f t="shared" si="18"/>
        <v>168</v>
      </c>
      <c r="AH104" s="23">
        <f t="shared" si="21"/>
        <v>-157.61755555555555</v>
      </c>
      <c r="AI104" s="23">
        <f>SUM($AH$3:AI$3)-$P104</f>
        <v>-149.3231111111111</v>
      </c>
      <c r="AJ104" s="23">
        <f>SUM($AH$3:AJ$3)-$P104</f>
        <v>-140.69844444444445</v>
      </c>
      <c r="AK104" s="23">
        <f>SUM($AH$3:AK$3)-$P104</f>
        <v>-131.392</v>
      </c>
      <c r="AL104" s="23">
        <f>SUM($AH$3:AL$3)-$P104</f>
        <v>-122.08555555555554</v>
      </c>
      <c r="AM104" s="23">
        <f>SUM($AH$3:AM$3)-$P104</f>
        <v>-108.41411111111111</v>
      </c>
      <c r="AN104" s="23">
        <f>SUM($AH$3:AN$3)-$P104</f>
        <v>-100.60166666666666</v>
      </c>
      <c r="AO104" s="23">
        <f>SUM($AH$3:AO$3)-$P104</f>
        <v>-84.932222222222208</v>
      </c>
      <c r="AP104" s="23">
        <f>SUM($AH$3:AP$3)-$P104</f>
        <v>-58.790888888888873</v>
      </c>
      <c r="AQ104" s="23">
        <f>SUM($AH$3:AQ$3)-$P104</f>
        <v>-35.137222222222221</v>
      </c>
      <c r="AR104" s="23">
        <f>SUM($AH$3:AR$3)-$P104</f>
        <v>-24.846888888888884</v>
      </c>
      <c r="AS104" s="23">
        <f>SUM($AH$3:AS$3)-$P104</f>
        <v>-14.37188888888889</v>
      </c>
      <c r="AT104" s="23">
        <f>SUM($AH$3:AT$3)-$P104</f>
        <v>-2.2554444444444357</v>
      </c>
      <c r="AU104" s="23"/>
    </row>
    <row r="105" spans="11:47">
      <c r="K105" s="45"/>
      <c r="L105" s="45"/>
      <c r="M105" s="58">
        <f t="shared" si="14"/>
        <v>42242</v>
      </c>
      <c r="N105" s="57">
        <f>$E$25</f>
        <v>2</v>
      </c>
      <c r="O105" s="9">
        <f t="shared" si="22"/>
        <v>0</v>
      </c>
      <c r="P105" s="9">
        <f>SUM($N$5:N105)-SUM($O$5:O105)</f>
        <v>170</v>
      </c>
      <c r="Q105" s="23">
        <f t="shared" si="20"/>
        <v>-164.79888888888888</v>
      </c>
      <c r="R105" s="23">
        <f>SUM($Q$3:R$3)-$P105</f>
        <v>-160.17111111111112</v>
      </c>
      <c r="S105" s="23">
        <f>SUM($Q$3:S$3)-$P105</f>
        <v>-155.44777777777779</v>
      </c>
      <c r="T105" s="23">
        <f>SUM($Q$3:T$3)-$P105</f>
        <v>-150.53333333333333</v>
      </c>
      <c r="U105" s="23">
        <f>SUM($Q$3:U$3)-$P105</f>
        <v>-145.61888888888888</v>
      </c>
      <c r="V105" s="23">
        <f>SUM($Q$3:V$3)-$P105</f>
        <v>-139.62944444444443</v>
      </c>
      <c r="W105" s="23">
        <f>SUM($Q$3:W$3)-$P105</f>
        <v>-135.14499999999998</v>
      </c>
      <c r="X105" s="23">
        <f>SUM($Q$3:X$3)-$P105</f>
        <v>-128.72555555555556</v>
      </c>
      <c r="Y105" s="23">
        <f>SUM($Q$3:Y$3)-$P105</f>
        <v>-120.41888888888889</v>
      </c>
      <c r="Z105" s="23">
        <f>SUM($Q$3:Z$3)-$P105</f>
        <v>-112.51833333333333</v>
      </c>
      <c r="AA105" s="23">
        <f>SUM($Q$3:AA$3)-$P105</f>
        <v>-107.3411111111111</v>
      </c>
      <c r="AB105" s="23">
        <f>SUM($Q$3:AB$3)-$P105</f>
        <v>-102.11611111111111</v>
      </c>
      <c r="AC105" s="23">
        <f>SUM($Q$3:AC$3)-$P105</f>
        <v>-96.484999999999999</v>
      </c>
      <c r="AD105" s="23"/>
      <c r="AF105" s="22">
        <f t="shared" si="17"/>
        <v>42242</v>
      </c>
      <c r="AG105" s="9">
        <f t="shared" si="18"/>
        <v>170</v>
      </c>
      <c r="AH105" s="23">
        <f t="shared" si="21"/>
        <v>-159.61755555555555</v>
      </c>
      <c r="AI105" s="23">
        <f>SUM($AH$3:AI$3)-$P105</f>
        <v>-151.3231111111111</v>
      </c>
      <c r="AJ105" s="23">
        <f>SUM($AH$3:AJ$3)-$P105</f>
        <v>-142.69844444444445</v>
      </c>
      <c r="AK105" s="23">
        <f>SUM($AH$3:AK$3)-$P105</f>
        <v>-133.392</v>
      </c>
      <c r="AL105" s="23">
        <f>SUM($AH$3:AL$3)-$P105</f>
        <v>-124.08555555555554</v>
      </c>
      <c r="AM105" s="23">
        <f>SUM($AH$3:AM$3)-$P105</f>
        <v>-110.41411111111111</v>
      </c>
      <c r="AN105" s="23">
        <f>SUM($AH$3:AN$3)-$P105</f>
        <v>-102.60166666666666</v>
      </c>
      <c r="AO105" s="23">
        <f>SUM($AH$3:AO$3)-$P105</f>
        <v>-86.932222222222208</v>
      </c>
      <c r="AP105" s="23">
        <f>SUM($AH$3:AP$3)-$P105</f>
        <v>-60.790888888888873</v>
      </c>
      <c r="AQ105" s="23">
        <f>SUM($AH$3:AQ$3)-$P105</f>
        <v>-37.137222222222221</v>
      </c>
      <c r="AR105" s="23">
        <f>SUM($AH$3:AR$3)-$P105</f>
        <v>-26.846888888888884</v>
      </c>
      <c r="AS105" s="23">
        <f>SUM($AH$3:AS$3)-$P105</f>
        <v>-16.37188888888889</v>
      </c>
      <c r="AT105" s="23">
        <f>SUM($AH$3:AT$3)-$P105</f>
        <v>-4.2554444444444357</v>
      </c>
      <c r="AU105" s="23"/>
    </row>
    <row r="106" spans="11:47">
      <c r="K106" s="45"/>
      <c r="L106" s="45"/>
      <c r="M106" s="58">
        <f t="shared" ref="M106:M169" si="23">M105+1</f>
        <v>42243</v>
      </c>
      <c r="N106" s="57">
        <f>$F$25</f>
        <v>2</v>
      </c>
      <c r="O106" s="9">
        <f t="shared" si="22"/>
        <v>0</v>
      </c>
      <c r="P106" s="9">
        <f>SUM($N$5:N106)-SUM($O$5:O106)</f>
        <v>172</v>
      </c>
      <c r="Q106" s="23">
        <f t="shared" si="20"/>
        <v>-166.79888888888888</v>
      </c>
      <c r="R106" s="23">
        <f>SUM($Q$3:R$3)-$P106</f>
        <v>-162.17111111111112</v>
      </c>
      <c r="S106" s="23">
        <f>SUM($Q$3:S$3)-$P106</f>
        <v>-157.44777777777779</v>
      </c>
      <c r="T106" s="23">
        <f>SUM($Q$3:T$3)-$P106</f>
        <v>-152.53333333333333</v>
      </c>
      <c r="U106" s="23">
        <f>SUM($Q$3:U$3)-$P106</f>
        <v>-147.61888888888888</v>
      </c>
      <c r="V106" s="23">
        <f>SUM($Q$3:V$3)-$P106</f>
        <v>-141.62944444444443</v>
      </c>
      <c r="W106" s="23">
        <f>SUM($Q$3:W$3)-$P106</f>
        <v>-137.14499999999998</v>
      </c>
      <c r="X106" s="23">
        <f>SUM($Q$3:X$3)-$P106</f>
        <v>-130.72555555555556</v>
      </c>
      <c r="Y106" s="23">
        <f>SUM($Q$3:Y$3)-$P106</f>
        <v>-122.41888888888889</v>
      </c>
      <c r="Z106" s="23">
        <f>SUM($Q$3:Z$3)-$P106</f>
        <v>-114.51833333333333</v>
      </c>
      <c r="AA106" s="23">
        <f>SUM($Q$3:AA$3)-$P106</f>
        <v>-109.3411111111111</v>
      </c>
      <c r="AB106" s="23">
        <f>SUM($Q$3:AB$3)-$P106</f>
        <v>-104.11611111111111</v>
      </c>
      <c r="AC106" s="23">
        <f>SUM($Q$3:AC$3)-$P106</f>
        <v>-98.484999999999999</v>
      </c>
      <c r="AD106" s="23"/>
      <c r="AF106" s="22">
        <f t="shared" si="17"/>
        <v>42243</v>
      </c>
      <c r="AG106" s="9">
        <f t="shared" si="18"/>
        <v>172</v>
      </c>
      <c r="AH106" s="23">
        <f t="shared" si="21"/>
        <v>-161.61755555555555</v>
      </c>
      <c r="AI106" s="23">
        <f>SUM($AH$3:AI$3)-$P106</f>
        <v>-153.3231111111111</v>
      </c>
      <c r="AJ106" s="23">
        <f>SUM($AH$3:AJ$3)-$P106</f>
        <v>-144.69844444444445</v>
      </c>
      <c r="AK106" s="23">
        <f>SUM($AH$3:AK$3)-$P106</f>
        <v>-135.392</v>
      </c>
      <c r="AL106" s="23">
        <f>SUM($AH$3:AL$3)-$P106</f>
        <v>-126.08555555555554</v>
      </c>
      <c r="AM106" s="23">
        <f>SUM($AH$3:AM$3)-$P106</f>
        <v>-112.41411111111111</v>
      </c>
      <c r="AN106" s="23">
        <f>SUM($AH$3:AN$3)-$P106</f>
        <v>-104.60166666666666</v>
      </c>
      <c r="AO106" s="23">
        <f>SUM($AH$3:AO$3)-$P106</f>
        <v>-88.932222222222208</v>
      </c>
      <c r="AP106" s="23">
        <f>SUM($AH$3:AP$3)-$P106</f>
        <v>-62.790888888888873</v>
      </c>
      <c r="AQ106" s="23">
        <f>SUM($AH$3:AQ$3)-$P106</f>
        <v>-39.137222222222221</v>
      </c>
      <c r="AR106" s="23">
        <f>SUM($AH$3:AR$3)-$P106</f>
        <v>-28.846888888888884</v>
      </c>
      <c r="AS106" s="23">
        <f>SUM($AH$3:AS$3)-$P106</f>
        <v>-18.37188888888889</v>
      </c>
      <c r="AT106" s="23">
        <f>SUM($AH$3:AT$3)-$P106</f>
        <v>-6.2554444444444357</v>
      </c>
      <c r="AU106" s="23"/>
    </row>
    <row r="107" spans="11:47">
      <c r="K107" s="45"/>
      <c r="L107" s="45"/>
      <c r="M107" s="58">
        <f t="shared" si="23"/>
        <v>42244</v>
      </c>
      <c r="N107" s="57">
        <f>$G$25</f>
        <v>2</v>
      </c>
      <c r="O107" s="9">
        <f t="shared" si="22"/>
        <v>0</v>
      </c>
      <c r="P107" s="9">
        <f>SUM($N$5:N107)-SUM($O$5:O107)</f>
        <v>174</v>
      </c>
      <c r="Q107" s="23">
        <f t="shared" si="20"/>
        <v>-168.79888888888888</v>
      </c>
      <c r="R107" s="23">
        <f>SUM($Q$3:R$3)-$P107</f>
        <v>-164.17111111111112</v>
      </c>
      <c r="S107" s="23">
        <f>SUM($Q$3:S$3)-$P107</f>
        <v>-159.44777777777779</v>
      </c>
      <c r="T107" s="23">
        <f>SUM($Q$3:T$3)-$P107</f>
        <v>-154.53333333333333</v>
      </c>
      <c r="U107" s="23">
        <f>SUM($Q$3:U$3)-$P107</f>
        <v>-149.61888888888888</v>
      </c>
      <c r="V107" s="23">
        <f>SUM($Q$3:V$3)-$P107</f>
        <v>-143.62944444444443</v>
      </c>
      <c r="W107" s="23">
        <f>SUM($Q$3:W$3)-$P107</f>
        <v>-139.14499999999998</v>
      </c>
      <c r="X107" s="23">
        <f>SUM($Q$3:X$3)-$P107</f>
        <v>-132.72555555555556</v>
      </c>
      <c r="Y107" s="23">
        <f>SUM($Q$3:Y$3)-$P107</f>
        <v>-124.41888888888889</v>
      </c>
      <c r="Z107" s="23">
        <f>SUM($Q$3:Z$3)-$P107</f>
        <v>-116.51833333333333</v>
      </c>
      <c r="AA107" s="23">
        <f>SUM($Q$3:AA$3)-$P107</f>
        <v>-111.3411111111111</v>
      </c>
      <c r="AB107" s="23">
        <f>SUM($Q$3:AB$3)-$P107</f>
        <v>-106.11611111111111</v>
      </c>
      <c r="AC107" s="23">
        <f>SUM($Q$3:AC$3)-$P107</f>
        <v>-100.485</v>
      </c>
      <c r="AD107" s="23"/>
      <c r="AF107" s="22">
        <f t="shared" si="17"/>
        <v>42244</v>
      </c>
      <c r="AG107" s="9">
        <f t="shared" si="18"/>
        <v>174</v>
      </c>
      <c r="AH107" s="23">
        <f t="shared" si="21"/>
        <v>-163.61755555555555</v>
      </c>
      <c r="AI107" s="23">
        <f>SUM($AH$3:AI$3)-$P107</f>
        <v>-155.3231111111111</v>
      </c>
      <c r="AJ107" s="23">
        <f>SUM($AH$3:AJ$3)-$P107</f>
        <v>-146.69844444444445</v>
      </c>
      <c r="AK107" s="23">
        <f>SUM($AH$3:AK$3)-$P107</f>
        <v>-137.392</v>
      </c>
      <c r="AL107" s="23">
        <f>SUM($AH$3:AL$3)-$P107</f>
        <v>-128.08555555555554</v>
      </c>
      <c r="AM107" s="23">
        <f>SUM($AH$3:AM$3)-$P107</f>
        <v>-114.41411111111111</v>
      </c>
      <c r="AN107" s="23">
        <f>SUM($AH$3:AN$3)-$P107</f>
        <v>-106.60166666666666</v>
      </c>
      <c r="AO107" s="23">
        <f>SUM($AH$3:AO$3)-$P107</f>
        <v>-90.932222222222208</v>
      </c>
      <c r="AP107" s="23">
        <f>SUM($AH$3:AP$3)-$P107</f>
        <v>-64.790888888888873</v>
      </c>
      <c r="AQ107" s="23">
        <f>SUM($AH$3:AQ$3)-$P107</f>
        <v>-41.137222222222221</v>
      </c>
      <c r="AR107" s="23">
        <f>SUM($AH$3:AR$3)-$P107</f>
        <v>-30.846888888888884</v>
      </c>
      <c r="AS107" s="23">
        <f>SUM($AH$3:AS$3)-$P107</f>
        <v>-20.37188888888889</v>
      </c>
      <c r="AT107" s="23">
        <f>SUM($AH$3:AT$3)-$P107</f>
        <v>-8.2554444444444357</v>
      </c>
      <c r="AU107" s="23"/>
    </row>
    <row r="108" spans="11:47">
      <c r="K108" s="45"/>
      <c r="L108" s="45"/>
      <c r="M108" s="58">
        <f t="shared" si="23"/>
        <v>42245</v>
      </c>
      <c r="N108" s="57">
        <f>$H$25</f>
        <v>2</v>
      </c>
      <c r="O108" s="9">
        <f t="shared" si="22"/>
        <v>0</v>
      </c>
      <c r="P108" s="9">
        <f>SUM($N$5:N108)-SUM($O$5:O108)</f>
        <v>176</v>
      </c>
      <c r="Q108" s="23">
        <f t="shared" si="20"/>
        <v>-170.79888888888888</v>
      </c>
      <c r="R108" s="23">
        <f>SUM($Q$3:R$3)-$P108</f>
        <v>-166.17111111111112</v>
      </c>
      <c r="S108" s="23">
        <f>SUM($Q$3:S$3)-$P108</f>
        <v>-161.44777777777779</v>
      </c>
      <c r="T108" s="23">
        <f>SUM($Q$3:T$3)-$P108</f>
        <v>-156.53333333333333</v>
      </c>
      <c r="U108" s="23">
        <f>SUM($Q$3:U$3)-$P108</f>
        <v>-151.61888888888888</v>
      </c>
      <c r="V108" s="23">
        <f>SUM($Q$3:V$3)-$P108</f>
        <v>-145.62944444444443</v>
      </c>
      <c r="W108" s="23">
        <f>SUM($Q$3:W$3)-$P108</f>
        <v>-141.14499999999998</v>
      </c>
      <c r="X108" s="23">
        <f>SUM($Q$3:X$3)-$P108</f>
        <v>-134.72555555555556</v>
      </c>
      <c r="Y108" s="23">
        <f>SUM($Q$3:Y$3)-$P108</f>
        <v>-126.41888888888889</v>
      </c>
      <c r="Z108" s="23">
        <f>SUM($Q$3:Z$3)-$P108</f>
        <v>-118.51833333333333</v>
      </c>
      <c r="AA108" s="23">
        <f>SUM($Q$3:AA$3)-$P108</f>
        <v>-113.3411111111111</v>
      </c>
      <c r="AB108" s="23">
        <f>SUM($Q$3:AB$3)-$P108</f>
        <v>-108.11611111111111</v>
      </c>
      <c r="AC108" s="23">
        <f>SUM($Q$3:AC$3)-$P108</f>
        <v>-102.485</v>
      </c>
      <c r="AD108" s="23"/>
      <c r="AF108" s="22">
        <f t="shared" si="17"/>
        <v>42245</v>
      </c>
      <c r="AG108" s="9">
        <f t="shared" si="18"/>
        <v>176</v>
      </c>
      <c r="AH108" s="23">
        <f t="shared" si="21"/>
        <v>-165.61755555555555</v>
      </c>
      <c r="AI108" s="23">
        <f>SUM($AH$3:AI$3)-$P108</f>
        <v>-157.3231111111111</v>
      </c>
      <c r="AJ108" s="23">
        <f>SUM($AH$3:AJ$3)-$P108</f>
        <v>-148.69844444444445</v>
      </c>
      <c r="AK108" s="23">
        <f>SUM($AH$3:AK$3)-$P108</f>
        <v>-139.392</v>
      </c>
      <c r="AL108" s="23">
        <f>SUM($AH$3:AL$3)-$P108</f>
        <v>-130.08555555555554</v>
      </c>
      <c r="AM108" s="23">
        <f>SUM($AH$3:AM$3)-$P108</f>
        <v>-116.41411111111111</v>
      </c>
      <c r="AN108" s="23">
        <f>SUM($AH$3:AN$3)-$P108</f>
        <v>-108.60166666666666</v>
      </c>
      <c r="AO108" s="23">
        <f>SUM($AH$3:AO$3)-$P108</f>
        <v>-92.932222222222208</v>
      </c>
      <c r="AP108" s="23">
        <f>SUM($AH$3:AP$3)-$P108</f>
        <v>-66.790888888888873</v>
      </c>
      <c r="AQ108" s="23">
        <f>SUM($AH$3:AQ$3)-$P108</f>
        <v>-43.137222222222221</v>
      </c>
      <c r="AR108" s="23">
        <f>SUM($AH$3:AR$3)-$P108</f>
        <v>-32.846888888888884</v>
      </c>
      <c r="AS108" s="23">
        <f>SUM($AH$3:AS$3)-$P108</f>
        <v>-22.37188888888889</v>
      </c>
      <c r="AT108" s="23">
        <f>SUM($AH$3:AT$3)-$P108</f>
        <v>-10.255444444444436</v>
      </c>
      <c r="AU108" s="23"/>
    </row>
    <row r="109" spans="11:47">
      <c r="K109" s="45"/>
      <c r="L109" s="45"/>
      <c r="M109" s="58">
        <f t="shared" si="23"/>
        <v>42246</v>
      </c>
      <c r="N109" s="106">
        <f>$I$25</f>
        <v>0</v>
      </c>
      <c r="O109" s="9">
        <f t="shared" si="22"/>
        <v>0</v>
      </c>
      <c r="P109" s="9">
        <f>SUM($N$5:N109)-SUM($O$5:O109)</f>
        <v>176</v>
      </c>
      <c r="Q109" s="23">
        <f t="shared" si="20"/>
        <v>-170.79888888888888</v>
      </c>
      <c r="R109" s="23">
        <f>SUM($Q$3:R$3)-$P109</f>
        <v>-166.17111111111112</v>
      </c>
      <c r="S109" s="23">
        <f>SUM($Q$3:S$3)-$P109</f>
        <v>-161.44777777777779</v>
      </c>
      <c r="T109" s="23">
        <f>SUM($Q$3:T$3)-$P109</f>
        <v>-156.53333333333333</v>
      </c>
      <c r="U109" s="23">
        <f>SUM($Q$3:U$3)-$P109</f>
        <v>-151.61888888888888</v>
      </c>
      <c r="V109" s="23">
        <f>SUM($Q$3:V$3)-$P109</f>
        <v>-145.62944444444443</v>
      </c>
      <c r="W109" s="23">
        <f>SUM($Q$3:W$3)-$P109</f>
        <v>-141.14499999999998</v>
      </c>
      <c r="X109" s="23">
        <f>SUM($Q$3:X$3)-$P109</f>
        <v>-134.72555555555556</v>
      </c>
      <c r="Y109" s="23">
        <f>SUM($Q$3:Y$3)-$P109</f>
        <v>-126.41888888888889</v>
      </c>
      <c r="Z109" s="23">
        <f>SUM($Q$3:Z$3)-$P109</f>
        <v>-118.51833333333333</v>
      </c>
      <c r="AA109" s="23">
        <f>SUM($Q$3:AA$3)-$P109</f>
        <v>-113.3411111111111</v>
      </c>
      <c r="AB109" s="23">
        <f>SUM($Q$3:AB$3)-$P109</f>
        <v>-108.11611111111111</v>
      </c>
      <c r="AC109" s="23">
        <f>SUM($Q$3:AC$3)-$P109</f>
        <v>-102.485</v>
      </c>
      <c r="AD109" s="23"/>
      <c r="AF109" s="22">
        <f t="shared" si="17"/>
        <v>42246</v>
      </c>
      <c r="AG109" s="9">
        <f t="shared" si="18"/>
        <v>176</v>
      </c>
      <c r="AH109" s="23">
        <f t="shared" si="21"/>
        <v>-165.61755555555555</v>
      </c>
      <c r="AI109" s="23">
        <f>SUM($AH$3:AI$3)-$P109</f>
        <v>-157.3231111111111</v>
      </c>
      <c r="AJ109" s="23">
        <f>SUM($AH$3:AJ$3)-$P109</f>
        <v>-148.69844444444445</v>
      </c>
      <c r="AK109" s="23">
        <f>SUM($AH$3:AK$3)-$P109</f>
        <v>-139.392</v>
      </c>
      <c r="AL109" s="23">
        <f>SUM($AH$3:AL$3)-$P109</f>
        <v>-130.08555555555554</v>
      </c>
      <c r="AM109" s="23">
        <f>SUM($AH$3:AM$3)-$P109</f>
        <v>-116.41411111111111</v>
      </c>
      <c r="AN109" s="23">
        <f>SUM($AH$3:AN$3)-$P109</f>
        <v>-108.60166666666666</v>
      </c>
      <c r="AO109" s="23">
        <f>SUM($AH$3:AO$3)-$P109</f>
        <v>-92.932222222222208</v>
      </c>
      <c r="AP109" s="23">
        <f>SUM($AH$3:AP$3)-$P109</f>
        <v>-66.790888888888873</v>
      </c>
      <c r="AQ109" s="23">
        <f>SUM($AH$3:AQ$3)-$P109</f>
        <v>-43.137222222222221</v>
      </c>
      <c r="AR109" s="23">
        <f>SUM($AH$3:AR$3)-$P109</f>
        <v>-32.846888888888884</v>
      </c>
      <c r="AS109" s="23">
        <f>SUM($AH$3:AS$3)-$P109</f>
        <v>-22.37188888888889</v>
      </c>
      <c r="AT109" s="23">
        <f>SUM($AH$3:AT$3)-$P109</f>
        <v>-10.255444444444436</v>
      </c>
      <c r="AU109" s="23"/>
    </row>
    <row r="110" spans="11:47">
      <c r="K110" s="45"/>
      <c r="L110" s="45"/>
      <c r="M110" s="58">
        <f t="shared" si="23"/>
        <v>42247</v>
      </c>
      <c r="N110" s="57">
        <f>$C$25</f>
        <v>2</v>
      </c>
      <c r="O110" s="9">
        <f t="shared" si="22"/>
        <v>0</v>
      </c>
      <c r="P110" s="9">
        <f>SUM($N$5:N110)-SUM($O$5:O110)</f>
        <v>178</v>
      </c>
      <c r="Q110" s="23">
        <f t="shared" si="20"/>
        <v>-172.79888888888888</v>
      </c>
      <c r="R110" s="23">
        <f>SUM($Q$3:R$3)-$P110</f>
        <v>-168.17111111111112</v>
      </c>
      <c r="S110" s="23">
        <f>SUM($Q$3:S$3)-$P110</f>
        <v>-163.44777777777779</v>
      </c>
      <c r="T110" s="23">
        <f>SUM($Q$3:T$3)-$P110</f>
        <v>-158.53333333333333</v>
      </c>
      <c r="U110" s="23">
        <f>SUM($Q$3:U$3)-$P110</f>
        <v>-153.61888888888888</v>
      </c>
      <c r="V110" s="23">
        <f>SUM($Q$3:V$3)-$P110</f>
        <v>-147.62944444444443</v>
      </c>
      <c r="W110" s="23">
        <f>SUM($Q$3:W$3)-$P110</f>
        <v>-143.14499999999998</v>
      </c>
      <c r="X110" s="23">
        <f>SUM($Q$3:X$3)-$P110</f>
        <v>-136.72555555555556</v>
      </c>
      <c r="Y110" s="23">
        <f>SUM($Q$3:Y$3)-$P110</f>
        <v>-128.41888888888889</v>
      </c>
      <c r="Z110" s="23">
        <f>SUM($Q$3:Z$3)-$P110</f>
        <v>-120.51833333333333</v>
      </c>
      <c r="AA110" s="23">
        <f>SUM($Q$3:AA$3)-$P110</f>
        <v>-115.3411111111111</v>
      </c>
      <c r="AB110" s="23">
        <f>SUM($Q$3:AB$3)-$P110</f>
        <v>-110.11611111111111</v>
      </c>
      <c r="AC110" s="23">
        <f>SUM($Q$3:AC$3)-$P110</f>
        <v>-104.485</v>
      </c>
      <c r="AD110" s="23"/>
      <c r="AF110" s="22">
        <f t="shared" si="17"/>
        <v>42247</v>
      </c>
      <c r="AG110" s="9">
        <f t="shared" si="18"/>
        <v>178</v>
      </c>
      <c r="AH110" s="23">
        <f t="shared" si="21"/>
        <v>-167.61755555555555</v>
      </c>
      <c r="AI110" s="23">
        <f>SUM($AH$3:AI$3)-$P110</f>
        <v>-159.3231111111111</v>
      </c>
      <c r="AJ110" s="23">
        <f>SUM($AH$3:AJ$3)-$P110</f>
        <v>-150.69844444444445</v>
      </c>
      <c r="AK110" s="23">
        <f>SUM($AH$3:AK$3)-$P110</f>
        <v>-141.392</v>
      </c>
      <c r="AL110" s="23">
        <f>SUM($AH$3:AL$3)-$P110</f>
        <v>-132.08555555555554</v>
      </c>
      <c r="AM110" s="23">
        <f>SUM($AH$3:AM$3)-$P110</f>
        <v>-118.41411111111111</v>
      </c>
      <c r="AN110" s="23">
        <f>SUM($AH$3:AN$3)-$P110</f>
        <v>-110.60166666666666</v>
      </c>
      <c r="AO110" s="23">
        <f>SUM($AH$3:AO$3)-$P110</f>
        <v>-94.932222222222208</v>
      </c>
      <c r="AP110" s="23">
        <f>SUM($AH$3:AP$3)-$P110</f>
        <v>-68.790888888888873</v>
      </c>
      <c r="AQ110" s="23">
        <f>SUM($AH$3:AQ$3)-$P110</f>
        <v>-45.137222222222221</v>
      </c>
      <c r="AR110" s="23">
        <f>SUM($AH$3:AR$3)-$P110</f>
        <v>-34.846888888888884</v>
      </c>
      <c r="AS110" s="23">
        <f>SUM($AH$3:AS$3)-$P110</f>
        <v>-24.37188888888889</v>
      </c>
      <c r="AT110" s="23">
        <f>SUM($AH$3:AT$3)-$P110</f>
        <v>-12.255444444444436</v>
      </c>
      <c r="AU110" s="23"/>
    </row>
    <row r="111" spans="11:47">
      <c r="K111" s="45"/>
      <c r="L111" s="45"/>
      <c r="M111" s="58">
        <f t="shared" si="23"/>
        <v>42248</v>
      </c>
      <c r="N111" s="57">
        <f>$D$25</f>
        <v>2</v>
      </c>
      <c r="O111" s="9">
        <f t="shared" si="22"/>
        <v>0</v>
      </c>
      <c r="P111" s="9">
        <f>SUM($N$5:N111)-SUM($O$5:O111)</f>
        <v>180</v>
      </c>
      <c r="Q111" s="23">
        <f t="shared" si="20"/>
        <v>-174.79888888888888</v>
      </c>
      <c r="R111" s="23">
        <f>SUM($Q$3:R$3)-$P111</f>
        <v>-170.17111111111112</v>
      </c>
      <c r="S111" s="23">
        <f>SUM($Q$3:S$3)-$P111</f>
        <v>-165.44777777777779</v>
      </c>
      <c r="T111" s="23">
        <f>SUM($Q$3:T$3)-$P111</f>
        <v>-160.53333333333333</v>
      </c>
      <c r="U111" s="23">
        <f>SUM($Q$3:U$3)-$P111</f>
        <v>-155.61888888888888</v>
      </c>
      <c r="V111" s="23">
        <f>SUM($Q$3:V$3)-$P111</f>
        <v>-149.62944444444443</v>
      </c>
      <c r="W111" s="23">
        <f>SUM($Q$3:W$3)-$P111</f>
        <v>-145.14499999999998</v>
      </c>
      <c r="X111" s="23">
        <f>SUM($Q$3:X$3)-$P111</f>
        <v>-138.72555555555556</v>
      </c>
      <c r="Y111" s="23">
        <f>SUM($Q$3:Y$3)-$P111</f>
        <v>-130.41888888888889</v>
      </c>
      <c r="Z111" s="23">
        <f>SUM($Q$3:Z$3)-$P111</f>
        <v>-122.51833333333333</v>
      </c>
      <c r="AA111" s="23">
        <f>SUM($Q$3:AA$3)-$P111</f>
        <v>-117.3411111111111</v>
      </c>
      <c r="AB111" s="23">
        <f>SUM($Q$3:AB$3)-$P111</f>
        <v>-112.11611111111111</v>
      </c>
      <c r="AC111" s="23">
        <f>SUM($Q$3:AC$3)-$P111</f>
        <v>-106.485</v>
      </c>
      <c r="AD111" s="23"/>
      <c r="AF111" s="22">
        <f t="shared" si="17"/>
        <v>42248</v>
      </c>
      <c r="AG111" s="9">
        <f t="shared" si="18"/>
        <v>180</v>
      </c>
      <c r="AH111" s="23">
        <f t="shared" si="21"/>
        <v>-169.61755555555555</v>
      </c>
      <c r="AI111" s="23">
        <f>SUM($AH$3:AI$3)-$P111</f>
        <v>-161.3231111111111</v>
      </c>
      <c r="AJ111" s="23">
        <f>SUM($AH$3:AJ$3)-$P111</f>
        <v>-152.69844444444445</v>
      </c>
      <c r="AK111" s="23">
        <f>SUM($AH$3:AK$3)-$P111</f>
        <v>-143.392</v>
      </c>
      <c r="AL111" s="23">
        <f>SUM($AH$3:AL$3)-$P111</f>
        <v>-134.08555555555554</v>
      </c>
      <c r="AM111" s="23">
        <f>SUM($AH$3:AM$3)-$P111</f>
        <v>-120.41411111111111</v>
      </c>
      <c r="AN111" s="23">
        <f>SUM($AH$3:AN$3)-$P111</f>
        <v>-112.60166666666666</v>
      </c>
      <c r="AO111" s="23">
        <f>SUM($AH$3:AO$3)-$P111</f>
        <v>-96.932222222222208</v>
      </c>
      <c r="AP111" s="23">
        <f>SUM($AH$3:AP$3)-$P111</f>
        <v>-70.790888888888873</v>
      </c>
      <c r="AQ111" s="23">
        <f>SUM($AH$3:AQ$3)-$P111</f>
        <v>-47.137222222222221</v>
      </c>
      <c r="AR111" s="23">
        <f>SUM($AH$3:AR$3)-$P111</f>
        <v>-36.846888888888884</v>
      </c>
      <c r="AS111" s="23">
        <f>SUM($AH$3:AS$3)-$P111</f>
        <v>-26.37188888888889</v>
      </c>
      <c r="AT111" s="23">
        <f>SUM($AH$3:AT$3)-$P111</f>
        <v>-14.255444444444436</v>
      </c>
      <c r="AU111" s="23"/>
    </row>
    <row r="112" spans="11:47">
      <c r="K112" s="45"/>
      <c r="L112" s="45"/>
      <c r="M112" s="58">
        <f t="shared" si="23"/>
        <v>42249</v>
      </c>
      <c r="N112" s="57">
        <f>$E$25</f>
        <v>2</v>
      </c>
      <c r="O112" s="9">
        <f t="shared" si="22"/>
        <v>0</v>
      </c>
      <c r="P112" s="9">
        <f>SUM($N$5:N112)-SUM($O$5:O112)</f>
        <v>182</v>
      </c>
      <c r="Q112" s="23">
        <f t="shared" si="20"/>
        <v>-176.79888888888888</v>
      </c>
      <c r="R112" s="23">
        <f>SUM($Q$3:R$3)-$P112</f>
        <v>-172.17111111111112</v>
      </c>
      <c r="S112" s="23">
        <f>SUM($Q$3:S$3)-$P112</f>
        <v>-167.44777777777779</v>
      </c>
      <c r="T112" s="23">
        <f>SUM($Q$3:T$3)-$P112</f>
        <v>-162.53333333333333</v>
      </c>
      <c r="U112" s="23">
        <f>SUM($Q$3:U$3)-$P112</f>
        <v>-157.61888888888888</v>
      </c>
      <c r="V112" s="23">
        <f>SUM($Q$3:V$3)-$P112</f>
        <v>-151.62944444444443</v>
      </c>
      <c r="W112" s="23">
        <f>SUM($Q$3:W$3)-$P112</f>
        <v>-147.14499999999998</v>
      </c>
      <c r="X112" s="23">
        <f>SUM($Q$3:X$3)-$P112</f>
        <v>-140.72555555555556</v>
      </c>
      <c r="Y112" s="23">
        <f>SUM($Q$3:Y$3)-$P112</f>
        <v>-132.41888888888889</v>
      </c>
      <c r="Z112" s="23">
        <f>SUM($Q$3:Z$3)-$P112</f>
        <v>-124.51833333333333</v>
      </c>
      <c r="AA112" s="23">
        <f>SUM($Q$3:AA$3)-$P112</f>
        <v>-119.3411111111111</v>
      </c>
      <c r="AB112" s="23">
        <f>SUM($Q$3:AB$3)-$P112</f>
        <v>-114.11611111111111</v>
      </c>
      <c r="AC112" s="23">
        <f>SUM($Q$3:AC$3)-$P112</f>
        <v>-108.485</v>
      </c>
      <c r="AD112" s="23"/>
      <c r="AF112" s="22">
        <f t="shared" si="17"/>
        <v>42249</v>
      </c>
      <c r="AG112" s="9">
        <f t="shared" si="18"/>
        <v>182</v>
      </c>
      <c r="AH112" s="23">
        <f t="shared" si="21"/>
        <v>-171.61755555555555</v>
      </c>
      <c r="AI112" s="23">
        <f>SUM($AH$3:AI$3)-$P112</f>
        <v>-163.3231111111111</v>
      </c>
      <c r="AJ112" s="23">
        <f>SUM($AH$3:AJ$3)-$P112</f>
        <v>-154.69844444444445</v>
      </c>
      <c r="AK112" s="23">
        <f>SUM($AH$3:AK$3)-$P112</f>
        <v>-145.392</v>
      </c>
      <c r="AL112" s="23">
        <f>SUM($AH$3:AL$3)-$P112</f>
        <v>-136.08555555555554</v>
      </c>
      <c r="AM112" s="23">
        <f>SUM($AH$3:AM$3)-$P112</f>
        <v>-122.41411111111111</v>
      </c>
      <c r="AN112" s="23">
        <f>SUM($AH$3:AN$3)-$P112</f>
        <v>-114.60166666666666</v>
      </c>
      <c r="AO112" s="23">
        <f>SUM($AH$3:AO$3)-$P112</f>
        <v>-98.932222222222208</v>
      </c>
      <c r="AP112" s="23">
        <f>SUM($AH$3:AP$3)-$P112</f>
        <v>-72.790888888888873</v>
      </c>
      <c r="AQ112" s="23">
        <f>SUM($AH$3:AQ$3)-$P112</f>
        <v>-49.137222222222221</v>
      </c>
      <c r="AR112" s="23">
        <f>SUM($AH$3:AR$3)-$P112</f>
        <v>-38.846888888888884</v>
      </c>
      <c r="AS112" s="23">
        <f>SUM($AH$3:AS$3)-$P112</f>
        <v>-28.37188888888889</v>
      </c>
      <c r="AT112" s="23">
        <f>SUM($AH$3:AT$3)-$P112</f>
        <v>-16.255444444444436</v>
      </c>
      <c r="AU112" s="23"/>
    </row>
    <row r="113" spans="11:47">
      <c r="K113" s="45"/>
      <c r="L113" s="45"/>
      <c r="M113" s="58">
        <f t="shared" si="23"/>
        <v>42250</v>
      </c>
      <c r="N113" s="57">
        <f>$F$25</f>
        <v>2</v>
      </c>
      <c r="O113" s="9">
        <f t="shared" si="22"/>
        <v>0</v>
      </c>
      <c r="P113" s="9">
        <f>SUM($N$5:N113)-SUM($O$5:O113)</f>
        <v>184</v>
      </c>
      <c r="Q113" s="23">
        <f t="shared" si="20"/>
        <v>-178.79888888888888</v>
      </c>
      <c r="R113" s="23">
        <f>SUM($Q$3:R$3)-$P113</f>
        <v>-174.17111111111112</v>
      </c>
      <c r="S113" s="23">
        <f>SUM($Q$3:S$3)-$P113</f>
        <v>-169.44777777777779</v>
      </c>
      <c r="T113" s="23">
        <f>SUM($Q$3:T$3)-$P113</f>
        <v>-164.53333333333333</v>
      </c>
      <c r="U113" s="23">
        <f>SUM($Q$3:U$3)-$P113</f>
        <v>-159.61888888888888</v>
      </c>
      <c r="V113" s="23">
        <f>SUM($Q$3:V$3)-$P113</f>
        <v>-153.62944444444443</v>
      </c>
      <c r="W113" s="23">
        <f>SUM($Q$3:W$3)-$P113</f>
        <v>-149.14499999999998</v>
      </c>
      <c r="X113" s="23">
        <f>SUM($Q$3:X$3)-$P113</f>
        <v>-142.72555555555556</v>
      </c>
      <c r="Y113" s="23">
        <f>SUM($Q$3:Y$3)-$P113</f>
        <v>-134.41888888888889</v>
      </c>
      <c r="Z113" s="23">
        <f>SUM($Q$3:Z$3)-$P113</f>
        <v>-126.51833333333333</v>
      </c>
      <c r="AA113" s="23">
        <f>SUM($Q$3:AA$3)-$P113</f>
        <v>-121.3411111111111</v>
      </c>
      <c r="AB113" s="23">
        <f>SUM($Q$3:AB$3)-$P113</f>
        <v>-116.11611111111111</v>
      </c>
      <c r="AC113" s="23">
        <f>SUM($Q$3:AC$3)-$P113</f>
        <v>-110.485</v>
      </c>
      <c r="AD113" s="23"/>
      <c r="AF113" s="22">
        <f t="shared" si="17"/>
        <v>42250</v>
      </c>
      <c r="AG113" s="9">
        <f t="shared" si="18"/>
        <v>184</v>
      </c>
      <c r="AH113" s="23">
        <f t="shared" si="21"/>
        <v>-173.61755555555555</v>
      </c>
      <c r="AI113" s="23">
        <f>SUM($AH$3:AI$3)-$P113</f>
        <v>-165.3231111111111</v>
      </c>
      <c r="AJ113" s="23">
        <f>SUM($AH$3:AJ$3)-$P113</f>
        <v>-156.69844444444445</v>
      </c>
      <c r="AK113" s="23">
        <f>SUM($AH$3:AK$3)-$P113</f>
        <v>-147.392</v>
      </c>
      <c r="AL113" s="23">
        <f>SUM($AH$3:AL$3)-$P113</f>
        <v>-138.08555555555554</v>
      </c>
      <c r="AM113" s="23">
        <f>SUM($AH$3:AM$3)-$P113</f>
        <v>-124.41411111111111</v>
      </c>
      <c r="AN113" s="23">
        <f>SUM($AH$3:AN$3)-$P113</f>
        <v>-116.60166666666666</v>
      </c>
      <c r="AO113" s="23">
        <f>SUM($AH$3:AO$3)-$P113</f>
        <v>-100.93222222222221</v>
      </c>
      <c r="AP113" s="23">
        <f>SUM($AH$3:AP$3)-$P113</f>
        <v>-74.790888888888873</v>
      </c>
      <c r="AQ113" s="23">
        <f>SUM($AH$3:AQ$3)-$P113</f>
        <v>-51.137222222222221</v>
      </c>
      <c r="AR113" s="23">
        <f>SUM($AH$3:AR$3)-$P113</f>
        <v>-40.846888888888884</v>
      </c>
      <c r="AS113" s="23">
        <f>SUM($AH$3:AS$3)-$P113</f>
        <v>-30.37188888888889</v>
      </c>
      <c r="AT113" s="23">
        <f>SUM($AH$3:AT$3)-$P113</f>
        <v>-18.255444444444436</v>
      </c>
      <c r="AU113" s="23"/>
    </row>
    <row r="114" spans="11:47">
      <c r="K114" s="45"/>
      <c r="L114" s="45"/>
      <c r="M114" s="58">
        <f t="shared" si="23"/>
        <v>42251</v>
      </c>
      <c r="N114" s="57">
        <f>$G$25</f>
        <v>2</v>
      </c>
      <c r="O114" s="9">
        <f t="shared" si="22"/>
        <v>0</v>
      </c>
      <c r="P114" s="9">
        <f>SUM($N$5:N114)-SUM($O$5:O114)</f>
        <v>186</v>
      </c>
      <c r="Q114" s="23">
        <f t="shared" si="20"/>
        <v>-180.79888888888888</v>
      </c>
      <c r="R114" s="23">
        <f>SUM($Q$3:R$3)-$P114</f>
        <v>-176.17111111111112</v>
      </c>
      <c r="S114" s="23">
        <f>SUM($Q$3:S$3)-$P114</f>
        <v>-171.44777777777779</v>
      </c>
      <c r="T114" s="23">
        <f>SUM($Q$3:T$3)-$P114</f>
        <v>-166.53333333333333</v>
      </c>
      <c r="U114" s="23">
        <f>SUM($Q$3:U$3)-$P114</f>
        <v>-161.61888888888888</v>
      </c>
      <c r="V114" s="23">
        <f>SUM($Q$3:V$3)-$P114</f>
        <v>-155.62944444444443</v>
      </c>
      <c r="W114" s="23">
        <f>SUM($Q$3:W$3)-$P114</f>
        <v>-151.14499999999998</v>
      </c>
      <c r="X114" s="23">
        <f>SUM($Q$3:X$3)-$P114</f>
        <v>-144.72555555555556</v>
      </c>
      <c r="Y114" s="23">
        <f>SUM($Q$3:Y$3)-$P114</f>
        <v>-136.41888888888889</v>
      </c>
      <c r="Z114" s="23">
        <f>SUM($Q$3:Z$3)-$P114</f>
        <v>-128.51833333333332</v>
      </c>
      <c r="AA114" s="23">
        <f>SUM($Q$3:AA$3)-$P114</f>
        <v>-123.3411111111111</v>
      </c>
      <c r="AB114" s="23">
        <f>SUM($Q$3:AB$3)-$P114</f>
        <v>-118.11611111111111</v>
      </c>
      <c r="AC114" s="23">
        <f>SUM($Q$3:AC$3)-$P114</f>
        <v>-112.485</v>
      </c>
      <c r="AD114" s="23"/>
      <c r="AF114" s="22">
        <f t="shared" si="17"/>
        <v>42251</v>
      </c>
      <c r="AG114" s="9">
        <f t="shared" si="18"/>
        <v>186</v>
      </c>
      <c r="AH114" s="23">
        <f t="shared" si="21"/>
        <v>-175.61755555555555</v>
      </c>
      <c r="AI114" s="23">
        <f>SUM($AH$3:AI$3)-$P114</f>
        <v>-167.3231111111111</v>
      </c>
      <c r="AJ114" s="23">
        <f>SUM($AH$3:AJ$3)-$P114</f>
        <v>-158.69844444444445</v>
      </c>
      <c r="AK114" s="23">
        <f>SUM($AH$3:AK$3)-$P114</f>
        <v>-149.392</v>
      </c>
      <c r="AL114" s="23">
        <f>SUM($AH$3:AL$3)-$P114</f>
        <v>-140.08555555555554</v>
      </c>
      <c r="AM114" s="23">
        <f>SUM($AH$3:AM$3)-$P114</f>
        <v>-126.41411111111111</v>
      </c>
      <c r="AN114" s="23">
        <f>SUM($AH$3:AN$3)-$P114</f>
        <v>-118.60166666666666</v>
      </c>
      <c r="AO114" s="23">
        <f>SUM($AH$3:AO$3)-$P114</f>
        <v>-102.93222222222221</v>
      </c>
      <c r="AP114" s="23">
        <f>SUM($AH$3:AP$3)-$P114</f>
        <v>-76.790888888888873</v>
      </c>
      <c r="AQ114" s="23">
        <f>SUM($AH$3:AQ$3)-$P114</f>
        <v>-53.137222222222221</v>
      </c>
      <c r="AR114" s="23">
        <f>SUM($AH$3:AR$3)-$P114</f>
        <v>-42.846888888888884</v>
      </c>
      <c r="AS114" s="23">
        <f>SUM($AH$3:AS$3)-$P114</f>
        <v>-32.37188888888889</v>
      </c>
      <c r="AT114" s="23">
        <f>SUM($AH$3:AT$3)-$P114</f>
        <v>-20.255444444444436</v>
      </c>
      <c r="AU114" s="23"/>
    </row>
    <row r="115" spans="11:47">
      <c r="K115" s="45"/>
      <c r="L115" s="45"/>
      <c r="M115" s="58">
        <f t="shared" si="23"/>
        <v>42252</v>
      </c>
      <c r="N115" s="57">
        <f>$H$25</f>
        <v>2</v>
      </c>
      <c r="O115" s="9">
        <f t="shared" si="22"/>
        <v>0</v>
      </c>
      <c r="P115" s="9">
        <f>SUM($N$5:N115)-SUM($O$5:O115)</f>
        <v>188</v>
      </c>
      <c r="Q115" s="23">
        <f t="shared" si="20"/>
        <v>-182.79888888888888</v>
      </c>
      <c r="R115" s="23">
        <f>SUM($Q$3:R$3)-$P115</f>
        <v>-178.17111111111112</v>
      </c>
      <c r="S115" s="23">
        <f>SUM($Q$3:S$3)-$P115</f>
        <v>-173.44777777777779</v>
      </c>
      <c r="T115" s="23">
        <f>SUM($Q$3:T$3)-$P115</f>
        <v>-168.53333333333333</v>
      </c>
      <c r="U115" s="23">
        <f>SUM($Q$3:U$3)-$P115</f>
        <v>-163.61888888888888</v>
      </c>
      <c r="V115" s="23">
        <f>SUM($Q$3:V$3)-$P115</f>
        <v>-157.62944444444443</v>
      </c>
      <c r="W115" s="23">
        <f>SUM($Q$3:W$3)-$P115</f>
        <v>-153.14499999999998</v>
      </c>
      <c r="X115" s="23">
        <f>SUM($Q$3:X$3)-$P115</f>
        <v>-146.72555555555556</v>
      </c>
      <c r="Y115" s="23">
        <f>SUM($Q$3:Y$3)-$P115</f>
        <v>-138.41888888888889</v>
      </c>
      <c r="Z115" s="23">
        <f>SUM($Q$3:Z$3)-$P115</f>
        <v>-130.51833333333332</v>
      </c>
      <c r="AA115" s="23">
        <f>SUM($Q$3:AA$3)-$P115</f>
        <v>-125.3411111111111</v>
      </c>
      <c r="AB115" s="23">
        <f>SUM($Q$3:AB$3)-$P115</f>
        <v>-120.11611111111111</v>
      </c>
      <c r="AC115" s="23">
        <f>SUM($Q$3:AC$3)-$P115</f>
        <v>-114.485</v>
      </c>
      <c r="AD115" s="23"/>
      <c r="AF115" s="22">
        <f t="shared" si="17"/>
        <v>42252</v>
      </c>
      <c r="AG115" s="9">
        <f t="shared" si="18"/>
        <v>188</v>
      </c>
      <c r="AH115" s="23">
        <f t="shared" si="21"/>
        <v>-177.61755555555555</v>
      </c>
      <c r="AI115" s="23">
        <f>SUM($AH$3:AI$3)-$P115</f>
        <v>-169.3231111111111</v>
      </c>
      <c r="AJ115" s="23">
        <f>SUM($AH$3:AJ$3)-$P115</f>
        <v>-160.69844444444445</v>
      </c>
      <c r="AK115" s="23">
        <f>SUM($AH$3:AK$3)-$P115</f>
        <v>-151.392</v>
      </c>
      <c r="AL115" s="23">
        <f>SUM($AH$3:AL$3)-$P115</f>
        <v>-142.08555555555554</v>
      </c>
      <c r="AM115" s="23">
        <f>SUM($AH$3:AM$3)-$P115</f>
        <v>-128.41411111111111</v>
      </c>
      <c r="AN115" s="23">
        <f>SUM($AH$3:AN$3)-$P115</f>
        <v>-120.60166666666666</v>
      </c>
      <c r="AO115" s="23">
        <f>SUM($AH$3:AO$3)-$P115</f>
        <v>-104.93222222222221</v>
      </c>
      <c r="AP115" s="23">
        <f>SUM($AH$3:AP$3)-$P115</f>
        <v>-78.790888888888873</v>
      </c>
      <c r="AQ115" s="23">
        <f>SUM($AH$3:AQ$3)-$P115</f>
        <v>-55.137222222222221</v>
      </c>
      <c r="AR115" s="23">
        <f>SUM($AH$3:AR$3)-$P115</f>
        <v>-44.846888888888884</v>
      </c>
      <c r="AS115" s="23">
        <f>SUM($AH$3:AS$3)-$P115</f>
        <v>-34.37188888888889</v>
      </c>
      <c r="AT115" s="23">
        <f>SUM($AH$3:AT$3)-$P115</f>
        <v>-22.255444444444436</v>
      </c>
      <c r="AU115" s="23"/>
    </row>
    <row r="116" spans="11:47">
      <c r="K116" s="45"/>
      <c r="L116" s="45"/>
      <c r="M116" s="58">
        <f t="shared" si="23"/>
        <v>42253</v>
      </c>
      <c r="N116" s="106">
        <f>$I$25</f>
        <v>0</v>
      </c>
      <c r="O116" s="9">
        <f t="shared" si="22"/>
        <v>0</v>
      </c>
      <c r="P116" s="9">
        <f>SUM($N$5:N116)-SUM($O$5:O116)</f>
        <v>188</v>
      </c>
      <c r="Q116" s="23">
        <f t="shared" si="20"/>
        <v>-182.79888888888888</v>
      </c>
      <c r="R116" s="23">
        <f>SUM($Q$3:R$3)-$P116</f>
        <v>-178.17111111111112</v>
      </c>
      <c r="S116" s="23">
        <f>SUM($Q$3:S$3)-$P116</f>
        <v>-173.44777777777779</v>
      </c>
      <c r="T116" s="23">
        <f>SUM($Q$3:T$3)-$P116</f>
        <v>-168.53333333333333</v>
      </c>
      <c r="U116" s="23">
        <f>SUM($Q$3:U$3)-$P116</f>
        <v>-163.61888888888888</v>
      </c>
      <c r="V116" s="23">
        <f>SUM($Q$3:V$3)-$P116</f>
        <v>-157.62944444444443</v>
      </c>
      <c r="W116" s="23">
        <f>SUM($Q$3:W$3)-$P116</f>
        <v>-153.14499999999998</v>
      </c>
      <c r="X116" s="23">
        <f>SUM($Q$3:X$3)-$P116</f>
        <v>-146.72555555555556</v>
      </c>
      <c r="Y116" s="23">
        <f>SUM($Q$3:Y$3)-$P116</f>
        <v>-138.41888888888889</v>
      </c>
      <c r="Z116" s="23">
        <f>SUM($Q$3:Z$3)-$P116</f>
        <v>-130.51833333333332</v>
      </c>
      <c r="AA116" s="23">
        <f>SUM($Q$3:AA$3)-$P116</f>
        <v>-125.3411111111111</v>
      </c>
      <c r="AB116" s="23">
        <f>SUM($Q$3:AB$3)-$P116</f>
        <v>-120.11611111111111</v>
      </c>
      <c r="AC116" s="23">
        <f>SUM($Q$3:AC$3)-$P116</f>
        <v>-114.485</v>
      </c>
      <c r="AD116" s="23"/>
      <c r="AF116" s="22">
        <f t="shared" si="17"/>
        <v>42253</v>
      </c>
      <c r="AG116" s="9">
        <f t="shared" si="18"/>
        <v>188</v>
      </c>
      <c r="AH116" s="23">
        <f t="shared" si="21"/>
        <v>-177.61755555555555</v>
      </c>
      <c r="AI116" s="23">
        <f>SUM($AH$3:AI$3)-$P116</f>
        <v>-169.3231111111111</v>
      </c>
      <c r="AJ116" s="23">
        <f>SUM($AH$3:AJ$3)-$P116</f>
        <v>-160.69844444444445</v>
      </c>
      <c r="AK116" s="23">
        <f>SUM($AH$3:AK$3)-$P116</f>
        <v>-151.392</v>
      </c>
      <c r="AL116" s="23">
        <f>SUM($AH$3:AL$3)-$P116</f>
        <v>-142.08555555555554</v>
      </c>
      <c r="AM116" s="23">
        <f>SUM($AH$3:AM$3)-$P116</f>
        <v>-128.41411111111111</v>
      </c>
      <c r="AN116" s="23">
        <f>SUM($AH$3:AN$3)-$P116</f>
        <v>-120.60166666666666</v>
      </c>
      <c r="AO116" s="23">
        <f>SUM($AH$3:AO$3)-$P116</f>
        <v>-104.93222222222221</v>
      </c>
      <c r="AP116" s="23">
        <f>SUM($AH$3:AP$3)-$P116</f>
        <v>-78.790888888888873</v>
      </c>
      <c r="AQ116" s="23">
        <f>SUM($AH$3:AQ$3)-$P116</f>
        <v>-55.137222222222221</v>
      </c>
      <c r="AR116" s="23">
        <f>SUM($AH$3:AR$3)-$P116</f>
        <v>-44.846888888888884</v>
      </c>
      <c r="AS116" s="23">
        <f>SUM($AH$3:AS$3)-$P116</f>
        <v>-34.37188888888889</v>
      </c>
      <c r="AT116" s="23">
        <f>SUM($AH$3:AT$3)-$P116</f>
        <v>-22.255444444444436</v>
      </c>
      <c r="AU116" s="23"/>
    </row>
    <row r="117" spans="11:47">
      <c r="K117" s="45"/>
      <c r="L117" s="45"/>
      <c r="M117" s="58">
        <f t="shared" si="23"/>
        <v>42254</v>
      </c>
      <c r="N117" s="57">
        <f>$C$25</f>
        <v>2</v>
      </c>
      <c r="O117" s="9">
        <f t="shared" si="22"/>
        <v>0</v>
      </c>
      <c r="P117" s="9">
        <f>SUM($N$5:N117)-SUM($O$5:O117)</f>
        <v>190</v>
      </c>
      <c r="Q117" s="23">
        <f t="shared" si="20"/>
        <v>-184.79888888888888</v>
      </c>
      <c r="R117" s="23">
        <f>SUM($Q$3:R$3)-$P117</f>
        <v>-180.17111111111112</v>
      </c>
      <c r="S117" s="23">
        <f>SUM($Q$3:S$3)-$P117</f>
        <v>-175.44777777777779</v>
      </c>
      <c r="T117" s="23">
        <f>SUM($Q$3:T$3)-$P117</f>
        <v>-170.53333333333333</v>
      </c>
      <c r="U117" s="23">
        <f>SUM($Q$3:U$3)-$P117</f>
        <v>-165.61888888888888</v>
      </c>
      <c r="V117" s="23">
        <f>SUM($Q$3:V$3)-$P117</f>
        <v>-159.62944444444443</v>
      </c>
      <c r="W117" s="23">
        <f>SUM($Q$3:W$3)-$P117</f>
        <v>-155.14499999999998</v>
      </c>
      <c r="X117" s="23">
        <f>SUM($Q$3:X$3)-$P117</f>
        <v>-148.72555555555556</v>
      </c>
      <c r="Y117" s="23">
        <f>SUM($Q$3:Y$3)-$P117</f>
        <v>-140.41888888888889</v>
      </c>
      <c r="Z117" s="23">
        <f>SUM($Q$3:Z$3)-$P117</f>
        <v>-132.51833333333332</v>
      </c>
      <c r="AA117" s="23">
        <f>SUM($Q$3:AA$3)-$P117</f>
        <v>-127.3411111111111</v>
      </c>
      <c r="AB117" s="23">
        <f>SUM($Q$3:AB$3)-$P117</f>
        <v>-122.11611111111111</v>
      </c>
      <c r="AC117" s="23">
        <f>SUM($Q$3:AC$3)-$P117</f>
        <v>-116.485</v>
      </c>
      <c r="AD117" s="23"/>
      <c r="AF117" s="22">
        <f t="shared" si="17"/>
        <v>42254</v>
      </c>
      <c r="AG117" s="9">
        <f t="shared" si="18"/>
        <v>190</v>
      </c>
      <c r="AH117" s="23">
        <f t="shared" si="21"/>
        <v>-179.61755555555555</v>
      </c>
      <c r="AI117" s="23">
        <f>SUM($AH$3:AI$3)-$P117</f>
        <v>-171.3231111111111</v>
      </c>
      <c r="AJ117" s="23">
        <f>SUM($AH$3:AJ$3)-$P117</f>
        <v>-162.69844444444445</v>
      </c>
      <c r="AK117" s="23">
        <f>SUM($AH$3:AK$3)-$P117</f>
        <v>-153.392</v>
      </c>
      <c r="AL117" s="23">
        <f>SUM($AH$3:AL$3)-$P117</f>
        <v>-144.08555555555554</v>
      </c>
      <c r="AM117" s="23">
        <f>SUM($AH$3:AM$3)-$P117</f>
        <v>-130.41411111111111</v>
      </c>
      <c r="AN117" s="23">
        <f>SUM($AH$3:AN$3)-$P117</f>
        <v>-122.60166666666666</v>
      </c>
      <c r="AO117" s="23">
        <f>SUM($AH$3:AO$3)-$P117</f>
        <v>-106.93222222222221</v>
      </c>
      <c r="AP117" s="23">
        <f>SUM($AH$3:AP$3)-$P117</f>
        <v>-80.790888888888873</v>
      </c>
      <c r="AQ117" s="23">
        <f>SUM($AH$3:AQ$3)-$P117</f>
        <v>-57.137222222222221</v>
      </c>
      <c r="AR117" s="23">
        <f>SUM($AH$3:AR$3)-$P117</f>
        <v>-46.846888888888884</v>
      </c>
      <c r="AS117" s="23">
        <f>SUM($AH$3:AS$3)-$P117</f>
        <v>-36.37188888888889</v>
      </c>
      <c r="AT117" s="23">
        <f>SUM($AH$3:AT$3)-$P117</f>
        <v>-24.255444444444436</v>
      </c>
      <c r="AU117" s="23"/>
    </row>
    <row r="118" spans="11:47">
      <c r="K118" s="45"/>
      <c r="L118" s="45"/>
      <c r="M118" s="58">
        <f t="shared" si="23"/>
        <v>42255</v>
      </c>
      <c r="N118" s="57">
        <f>$D$25</f>
        <v>2</v>
      </c>
      <c r="O118" s="9">
        <f t="shared" si="22"/>
        <v>0</v>
      </c>
      <c r="P118" s="9">
        <f>SUM($N$5:N118)-SUM($O$5:O118)</f>
        <v>192</v>
      </c>
      <c r="Q118" s="23">
        <f t="shared" si="20"/>
        <v>-186.79888888888888</v>
      </c>
      <c r="R118" s="23">
        <f>SUM($Q$3:R$3)-$P118</f>
        <v>-182.17111111111112</v>
      </c>
      <c r="S118" s="23">
        <f>SUM($Q$3:S$3)-$P118</f>
        <v>-177.44777777777779</v>
      </c>
      <c r="T118" s="23">
        <f>SUM($Q$3:T$3)-$P118</f>
        <v>-172.53333333333333</v>
      </c>
      <c r="U118" s="23">
        <f>SUM($Q$3:U$3)-$P118</f>
        <v>-167.61888888888888</v>
      </c>
      <c r="V118" s="23">
        <f>SUM($Q$3:V$3)-$P118</f>
        <v>-161.62944444444443</v>
      </c>
      <c r="W118" s="23">
        <f>SUM($Q$3:W$3)-$P118</f>
        <v>-157.14499999999998</v>
      </c>
      <c r="X118" s="23">
        <f>SUM($Q$3:X$3)-$P118</f>
        <v>-150.72555555555556</v>
      </c>
      <c r="Y118" s="23">
        <f>SUM($Q$3:Y$3)-$P118</f>
        <v>-142.41888888888889</v>
      </c>
      <c r="Z118" s="23">
        <f>SUM($Q$3:Z$3)-$P118</f>
        <v>-134.51833333333332</v>
      </c>
      <c r="AA118" s="23">
        <f>SUM($Q$3:AA$3)-$P118</f>
        <v>-129.3411111111111</v>
      </c>
      <c r="AB118" s="23">
        <f>SUM($Q$3:AB$3)-$P118</f>
        <v>-124.11611111111111</v>
      </c>
      <c r="AC118" s="23">
        <f>SUM($Q$3:AC$3)-$P118</f>
        <v>-118.485</v>
      </c>
      <c r="AD118" s="23"/>
      <c r="AF118" s="22">
        <f t="shared" si="17"/>
        <v>42255</v>
      </c>
      <c r="AG118" s="9">
        <f t="shared" si="18"/>
        <v>192</v>
      </c>
      <c r="AH118" s="23">
        <f t="shared" si="21"/>
        <v>-181.61755555555555</v>
      </c>
      <c r="AI118" s="23">
        <f>SUM($AH$3:AI$3)-$P118</f>
        <v>-173.3231111111111</v>
      </c>
      <c r="AJ118" s="23">
        <f>SUM($AH$3:AJ$3)-$P118</f>
        <v>-164.69844444444445</v>
      </c>
      <c r="AK118" s="23">
        <f>SUM($AH$3:AK$3)-$P118</f>
        <v>-155.392</v>
      </c>
      <c r="AL118" s="23">
        <f>SUM($AH$3:AL$3)-$P118</f>
        <v>-146.08555555555554</v>
      </c>
      <c r="AM118" s="23">
        <f>SUM($AH$3:AM$3)-$P118</f>
        <v>-132.41411111111111</v>
      </c>
      <c r="AN118" s="23">
        <f>SUM($AH$3:AN$3)-$P118</f>
        <v>-124.60166666666666</v>
      </c>
      <c r="AO118" s="23">
        <f>SUM($AH$3:AO$3)-$P118</f>
        <v>-108.93222222222221</v>
      </c>
      <c r="AP118" s="23">
        <f>SUM($AH$3:AP$3)-$P118</f>
        <v>-82.790888888888873</v>
      </c>
      <c r="AQ118" s="23">
        <f>SUM($AH$3:AQ$3)-$P118</f>
        <v>-59.137222222222221</v>
      </c>
      <c r="AR118" s="23">
        <f>SUM($AH$3:AR$3)-$P118</f>
        <v>-48.846888888888884</v>
      </c>
      <c r="AS118" s="23">
        <f>SUM($AH$3:AS$3)-$P118</f>
        <v>-38.37188888888889</v>
      </c>
      <c r="AT118" s="23">
        <f>SUM($AH$3:AT$3)-$P118</f>
        <v>-26.255444444444436</v>
      </c>
      <c r="AU118" s="23"/>
    </row>
    <row r="119" spans="11:47">
      <c r="K119" s="45"/>
      <c r="L119" s="45"/>
      <c r="M119" s="58">
        <f t="shared" si="23"/>
        <v>42256</v>
      </c>
      <c r="N119" s="57">
        <f>$E$25</f>
        <v>2</v>
      </c>
      <c r="O119" s="9">
        <f t="shared" si="22"/>
        <v>0</v>
      </c>
      <c r="P119" s="9">
        <f>SUM($N$5:N119)-SUM($O$5:O119)</f>
        <v>194</v>
      </c>
      <c r="Q119" s="23">
        <f t="shared" si="20"/>
        <v>-188.79888888888888</v>
      </c>
      <c r="R119" s="23">
        <f>SUM($Q$3:R$3)-$P119</f>
        <v>-184.17111111111112</v>
      </c>
      <c r="S119" s="23">
        <f>SUM($Q$3:S$3)-$P119</f>
        <v>-179.44777777777779</v>
      </c>
      <c r="T119" s="23">
        <f>SUM($Q$3:T$3)-$P119</f>
        <v>-174.53333333333333</v>
      </c>
      <c r="U119" s="23">
        <f>SUM($Q$3:U$3)-$P119</f>
        <v>-169.61888888888888</v>
      </c>
      <c r="V119" s="23">
        <f>SUM($Q$3:V$3)-$P119</f>
        <v>-163.62944444444443</v>
      </c>
      <c r="W119" s="23">
        <f>SUM($Q$3:W$3)-$P119</f>
        <v>-159.14499999999998</v>
      </c>
      <c r="X119" s="23">
        <f>SUM($Q$3:X$3)-$P119</f>
        <v>-152.72555555555556</v>
      </c>
      <c r="Y119" s="23">
        <f>SUM($Q$3:Y$3)-$P119</f>
        <v>-144.41888888888889</v>
      </c>
      <c r="Z119" s="23">
        <f>SUM($Q$3:Z$3)-$P119</f>
        <v>-136.51833333333332</v>
      </c>
      <c r="AA119" s="23">
        <f>SUM($Q$3:AA$3)-$P119</f>
        <v>-131.3411111111111</v>
      </c>
      <c r="AB119" s="23">
        <f>SUM($Q$3:AB$3)-$P119</f>
        <v>-126.11611111111111</v>
      </c>
      <c r="AC119" s="23">
        <f>SUM($Q$3:AC$3)-$P119</f>
        <v>-120.485</v>
      </c>
      <c r="AD119" s="23"/>
      <c r="AF119" s="22">
        <f t="shared" si="17"/>
        <v>42256</v>
      </c>
      <c r="AG119" s="9">
        <f t="shared" si="18"/>
        <v>194</v>
      </c>
      <c r="AH119" s="23">
        <f t="shared" si="21"/>
        <v>-183.61755555555555</v>
      </c>
      <c r="AI119" s="23">
        <f>SUM($AH$3:AI$3)-$P119</f>
        <v>-175.3231111111111</v>
      </c>
      <c r="AJ119" s="23">
        <f>SUM($AH$3:AJ$3)-$P119</f>
        <v>-166.69844444444445</v>
      </c>
      <c r="AK119" s="23">
        <f>SUM($AH$3:AK$3)-$P119</f>
        <v>-157.392</v>
      </c>
      <c r="AL119" s="23">
        <f>SUM($AH$3:AL$3)-$P119</f>
        <v>-148.08555555555554</v>
      </c>
      <c r="AM119" s="23">
        <f>SUM($AH$3:AM$3)-$P119</f>
        <v>-134.41411111111111</v>
      </c>
      <c r="AN119" s="23">
        <f>SUM($AH$3:AN$3)-$P119</f>
        <v>-126.60166666666666</v>
      </c>
      <c r="AO119" s="23">
        <f>SUM($AH$3:AO$3)-$P119</f>
        <v>-110.93222222222221</v>
      </c>
      <c r="AP119" s="23">
        <f>SUM($AH$3:AP$3)-$P119</f>
        <v>-84.790888888888873</v>
      </c>
      <c r="AQ119" s="23">
        <f>SUM($AH$3:AQ$3)-$P119</f>
        <v>-61.137222222222221</v>
      </c>
      <c r="AR119" s="23">
        <f>SUM($AH$3:AR$3)-$P119</f>
        <v>-50.846888888888884</v>
      </c>
      <c r="AS119" s="23">
        <f>SUM($AH$3:AS$3)-$P119</f>
        <v>-40.37188888888889</v>
      </c>
      <c r="AT119" s="23">
        <f>SUM($AH$3:AT$3)-$P119</f>
        <v>-28.255444444444436</v>
      </c>
      <c r="AU119" s="23"/>
    </row>
    <row r="120" spans="11:47">
      <c r="K120" s="45"/>
      <c r="L120" s="45"/>
      <c r="M120" s="58">
        <f t="shared" si="23"/>
        <v>42257</v>
      </c>
      <c r="N120" s="57">
        <f>$F$25</f>
        <v>2</v>
      </c>
      <c r="O120" s="9">
        <f t="shared" si="22"/>
        <v>0</v>
      </c>
      <c r="P120" s="9">
        <f>SUM($N$5:N120)-SUM($O$5:O120)</f>
        <v>196</v>
      </c>
      <c r="Q120" s="23">
        <f t="shared" si="20"/>
        <v>-190.79888888888888</v>
      </c>
      <c r="R120" s="23">
        <f>SUM($Q$3:R$3)-$P120</f>
        <v>-186.17111111111112</v>
      </c>
      <c r="S120" s="23">
        <f>SUM($Q$3:S$3)-$P120</f>
        <v>-181.44777777777779</v>
      </c>
      <c r="T120" s="23">
        <f>SUM($Q$3:T$3)-$P120</f>
        <v>-176.53333333333333</v>
      </c>
      <c r="U120" s="23">
        <f>SUM($Q$3:U$3)-$P120</f>
        <v>-171.61888888888888</v>
      </c>
      <c r="V120" s="23">
        <f>SUM($Q$3:V$3)-$P120</f>
        <v>-165.62944444444443</v>
      </c>
      <c r="W120" s="23">
        <f>SUM($Q$3:W$3)-$P120</f>
        <v>-161.14499999999998</v>
      </c>
      <c r="X120" s="23">
        <f>SUM($Q$3:X$3)-$P120</f>
        <v>-154.72555555555556</v>
      </c>
      <c r="Y120" s="23">
        <f>SUM($Q$3:Y$3)-$P120</f>
        <v>-146.41888888888889</v>
      </c>
      <c r="Z120" s="23">
        <f>SUM($Q$3:Z$3)-$P120</f>
        <v>-138.51833333333332</v>
      </c>
      <c r="AA120" s="23">
        <f>SUM($Q$3:AA$3)-$P120</f>
        <v>-133.3411111111111</v>
      </c>
      <c r="AB120" s="23">
        <f>SUM($Q$3:AB$3)-$P120</f>
        <v>-128.11611111111111</v>
      </c>
      <c r="AC120" s="23">
        <f>SUM($Q$3:AC$3)-$P120</f>
        <v>-122.485</v>
      </c>
      <c r="AD120" s="23"/>
      <c r="AF120" s="22">
        <f t="shared" si="17"/>
        <v>42257</v>
      </c>
      <c r="AG120" s="9">
        <f t="shared" si="18"/>
        <v>196</v>
      </c>
      <c r="AH120" s="23">
        <f t="shared" si="21"/>
        <v>-185.61755555555555</v>
      </c>
      <c r="AI120" s="23">
        <f>SUM($AH$3:AI$3)-$P120</f>
        <v>-177.3231111111111</v>
      </c>
      <c r="AJ120" s="23">
        <f>SUM($AH$3:AJ$3)-$P120</f>
        <v>-168.69844444444445</v>
      </c>
      <c r="AK120" s="23">
        <f>SUM($AH$3:AK$3)-$P120</f>
        <v>-159.392</v>
      </c>
      <c r="AL120" s="23">
        <f>SUM($AH$3:AL$3)-$P120</f>
        <v>-150.08555555555554</v>
      </c>
      <c r="AM120" s="23">
        <f>SUM($AH$3:AM$3)-$P120</f>
        <v>-136.41411111111111</v>
      </c>
      <c r="AN120" s="23">
        <f>SUM($AH$3:AN$3)-$P120</f>
        <v>-128.60166666666666</v>
      </c>
      <c r="AO120" s="23">
        <f>SUM($AH$3:AO$3)-$P120</f>
        <v>-112.93222222222221</v>
      </c>
      <c r="AP120" s="23">
        <f>SUM($AH$3:AP$3)-$P120</f>
        <v>-86.790888888888873</v>
      </c>
      <c r="AQ120" s="23">
        <f>SUM($AH$3:AQ$3)-$P120</f>
        <v>-63.137222222222221</v>
      </c>
      <c r="AR120" s="23">
        <f>SUM($AH$3:AR$3)-$P120</f>
        <v>-52.846888888888884</v>
      </c>
      <c r="AS120" s="23">
        <f>SUM($AH$3:AS$3)-$P120</f>
        <v>-42.37188888888889</v>
      </c>
      <c r="AT120" s="23">
        <f>SUM($AH$3:AT$3)-$P120</f>
        <v>-30.255444444444436</v>
      </c>
      <c r="AU120" s="23"/>
    </row>
    <row r="121" spans="11:47">
      <c r="K121" s="45"/>
      <c r="L121" s="45"/>
      <c r="M121" s="58">
        <f t="shared" si="23"/>
        <v>42258</v>
      </c>
      <c r="N121" s="57">
        <f>$G$25</f>
        <v>2</v>
      </c>
      <c r="O121" s="9">
        <f t="shared" si="22"/>
        <v>0</v>
      </c>
      <c r="P121" s="9">
        <f>SUM($N$5:N121)-SUM($O$5:O121)</f>
        <v>198</v>
      </c>
      <c r="Q121" s="23">
        <f t="shared" si="20"/>
        <v>-192.79888888888888</v>
      </c>
      <c r="R121" s="23">
        <f>SUM($Q$3:R$3)-$P121</f>
        <v>-188.17111111111112</v>
      </c>
      <c r="S121" s="23">
        <f>SUM($Q$3:S$3)-$P121</f>
        <v>-183.44777777777779</v>
      </c>
      <c r="T121" s="23">
        <f>SUM($Q$3:T$3)-$P121</f>
        <v>-178.53333333333333</v>
      </c>
      <c r="U121" s="23">
        <f>SUM($Q$3:U$3)-$P121</f>
        <v>-173.61888888888888</v>
      </c>
      <c r="V121" s="23">
        <f>SUM($Q$3:V$3)-$P121</f>
        <v>-167.62944444444443</v>
      </c>
      <c r="W121" s="23">
        <f>SUM($Q$3:W$3)-$P121</f>
        <v>-163.14499999999998</v>
      </c>
      <c r="X121" s="23">
        <f>SUM($Q$3:X$3)-$P121</f>
        <v>-156.72555555555556</v>
      </c>
      <c r="Y121" s="23">
        <f>SUM($Q$3:Y$3)-$P121</f>
        <v>-148.41888888888889</v>
      </c>
      <c r="Z121" s="23">
        <f>SUM($Q$3:Z$3)-$P121</f>
        <v>-140.51833333333332</v>
      </c>
      <c r="AA121" s="23">
        <f>SUM($Q$3:AA$3)-$P121</f>
        <v>-135.3411111111111</v>
      </c>
      <c r="AB121" s="23">
        <f>SUM($Q$3:AB$3)-$P121</f>
        <v>-130.11611111111111</v>
      </c>
      <c r="AC121" s="23">
        <f>SUM($Q$3:AC$3)-$P121</f>
        <v>-124.485</v>
      </c>
      <c r="AD121" s="23"/>
      <c r="AF121" s="22">
        <f t="shared" si="17"/>
        <v>42258</v>
      </c>
      <c r="AG121" s="9">
        <f t="shared" si="18"/>
        <v>198</v>
      </c>
      <c r="AH121" s="23">
        <f t="shared" si="21"/>
        <v>-187.61755555555555</v>
      </c>
      <c r="AI121" s="23">
        <f>SUM($AH$3:AI$3)-$P121</f>
        <v>-179.3231111111111</v>
      </c>
      <c r="AJ121" s="23">
        <f>SUM($AH$3:AJ$3)-$P121</f>
        <v>-170.69844444444445</v>
      </c>
      <c r="AK121" s="23">
        <f>SUM($AH$3:AK$3)-$P121</f>
        <v>-161.392</v>
      </c>
      <c r="AL121" s="23">
        <f>SUM($AH$3:AL$3)-$P121</f>
        <v>-152.08555555555554</v>
      </c>
      <c r="AM121" s="23">
        <f>SUM($AH$3:AM$3)-$P121</f>
        <v>-138.41411111111111</v>
      </c>
      <c r="AN121" s="23">
        <f>SUM($AH$3:AN$3)-$P121</f>
        <v>-130.60166666666666</v>
      </c>
      <c r="AO121" s="23">
        <f>SUM($AH$3:AO$3)-$P121</f>
        <v>-114.93222222222221</v>
      </c>
      <c r="AP121" s="23">
        <f>SUM($AH$3:AP$3)-$P121</f>
        <v>-88.790888888888873</v>
      </c>
      <c r="AQ121" s="23">
        <f>SUM($AH$3:AQ$3)-$P121</f>
        <v>-65.137222222222221</v>
      </c>
      <c r="AR121" s="23">
        <f>SUM($AH$3:AR$3)-$P121</f>
        <v>-54.846888888888884</v>
      </c>
      <c r="AS121" s="23">
        <f>SUM($AH$3:AS$3)-$P121</f>
        <v>-44.37188888888889</v>
      </c>
      <c r="AT121" s="23">
        <f>SUM($AH$3:AT$3)-$P121</f>
        <v>-32.255444444444436</v>
      </c>
      <c r="AU121" s="23"/>
    </row>
    <row r="122" spans="11:47">
      <c r="K122" s="45"/>
      <c r="L122" s="45"/>
      <c r="M122" s="58">
        <f t="shared" si="23"/>
        <v>42259</v>
      </c>
      <c r="N122" s="57">
        <f>$H$25</f>
        <v>2</v>
      </c>
      <c r="O122" s="9">
        <f t="shared" si="22"/>
        <v>0</v>
      </c>
      <c r="P122" s="9">
        <f>SUM($N$5:N122)-SUM($O$5:O122)</f>
        <v>200</v>
      </c>
      <c r="Q122" s="23">
        <f t="shared" si="20"/>
        <v>-194.79888888888888</v>
      </c>
      <c r="R122" s="23">
        <f>SUM($Q$3:R$3)-$P122</f>
        <v>-190.17111111111112</v>
      </c>
      <c r="S122" s="23">
        <f>SUM($Q$3:S$3)-$P122</f>
        <v>-185.44777777777779</v>
      </c>
      <c r="T122" s="23">
        <f>SUM($Q$3:T$3)-$P122</f>
        <v>-180.53333333333333</v>
      </c>
      <c r="U122" s="23">
        <f>SUM($Q$3:U$3)-$P122</f>
        <v>-175.61888888888888</v>
      </c>
      <c r="V122" s="23">
        <f>SUM($Q$3:V$3)-$P122</f>
        <v>-169.62944444444443</v>
      </c>
      <c r="W122" s="23">
        <f>SUM($Q$3:W$3)-$P122</f>
        <v>-165.14499999999998</v>
      </c>
      <c r="X122" s="23">
        <f>SUM($Q$3:X$3)-$P122</f>
        <v>-158.72555555555556</v>
      </c>
      <c r="Y122" s="23">
        <f>SUM($Q$3:Y$3)-$P122</f>
        <v>-150.41888888888889</v>
      </c>
      <c r="Z122" s="23">
        <f>SUM($Q$3:Z$3)-$P122</f>
        <v>-142.51833333333332</v>
      </c>
      <c r="AA122" s="23">
        <f>SUM($Q$3:AA$3)-$P122</f>
        <v>-137.3411111111111</v>
      </c>
      <c r="AB122" s="23">
        <f>SUM($Q$3:AB$3)-$P122</f>
        <v>-132.11611111111111</v>
      </c>
      <c r="AC122" s="23">
        <f>SUM($Q$3:AC$3)-$P122</f>
        <v>-126.485</v>
      </c>
      <c r="AD122" s="23"/>
      <c r="AF122" s="22">
        <f t="shared" si="17"/>
        <v>42259</v>
      </c>
      <c r="AG122" s="9">
        <f t="shared" si="18"/>
        <v>200</v>
      </c>
      <c r="AH122" s="23">
        <f t="shared" si="21"/>
        <v>-189.61755555555555</v>
      </c>
      <c r="AI122" s="23">
        <f>SUM($AH$3:AI$3)-$P122</f>
        <v>-181.3231111111111</v>
      </c>
      <c r="AJ122" s="23">
        <f>SUM($AH$3:AJ$3)-$P122</f>
        <v>-172.69844444444445</v>
      </c>
      <c r="AK122" s="23">
        <f>SUM($AH$3:AK$3)-$P122</f>
        <v>-163.392</v>
      </c>
      <c r="AL122" s="23">
        <f>SUM($AH$3:AL$3)-$P122</f>
        <v>-154.08555555555554</v>
      </c>
      <c r="AM122" s="23">
        <f>SUM($AH$3:AM$3)-$P122</f>
        <v>-140.41411111111111</v>
      </c>
      <c r="AN122" s="23">
        <f>SUM($AH$3:AN$3)-$P122</f>
        <v>-132.60166666666666</v>
      </c>
      <c r="AO122" s="23">
        <f>SUM($AH$3:AO$3)-$P122</f>
        <v>-116.93222222222221</v>
      </c>
      <c r="AP122" s="23">
        <f>SUM($AH$3:AP$3)-$P122</f>
        <v>-90.790888888888873</v>
      </c>
      <c r="AQ122" s="23">
        <f>SUM($AH$3:AQ$3)-$P122</f>
        <v>-67.137222222222221</v>
      </c>
      <c r="AR122" s="23">
        <f>SUM($AH$3:AR$3)-$P122</f>
        <v>-56.846888888888884</v>
      </c>
      <c r="AS122" s="23">
        <f>SUM($AH$3:AS$3)-$P122</f>
        <v>-46.37188888888889</v>
      </c>
      <c r="AT122" s="23">
        <f>SUM($AH$3:AT$3)-$P122</f>
        <v>-34.255444444444436</v>
      </c>
      <c r="AU122" s="23"/>
    </row>
    <row r="123" spans="11:47">
      <c r="K123" s="45"/>
      <c r="L123" s="45"/>
      <c r="M123" s="58">
        <f t="shared" si="23"/>
        <v>42260</v>
      </c>
      <c r="N123" s="106">
        <f>$I$25</f>
        <v>0</v>
      </c>
      <c r="O123" s="9">
        <f t="shared" si="22"/>
        <v>0</v>
      </c>
      <c r="P123" s="9">
        <f>SUM($N$5:N123)-SUM($O$5:O123)</f>
        <v>200</v>
      </c>
      <c r="Q123" s="23">
        <f t="shared" si="20"/>
        <v>-194.79888888888888</v>
      </c>
      <c r="R123" s="23">
        <f>SUM($Q$3:R$3)-$P123</f>
        <v>-190.17111111111112</v>
      </c>
      <c r="S123" s="23">
        <f>SUM($Q$3:S$3)-$P123</f>
        <v>-185.44777777777779</v>
      </c>
      <c r="T123" s="23">
        <f>SUM($Q$3:T$3)-$P123</f>
        <v>-180.53333333333333</v>
      </c>
      <c r="U123" s="23">
        <f>SUM($Q$3:U$3)-$P123</f>
        <v>-175.61888888888888</v>
      </c>
      <c r="V123" s="23">
        <f>SUM($Q$3:V$3)-$P123</f>
        <v>-169.62944444444443</v>
      </c>
      <c r="W123" s="23">
        <f>SUM($Q$3:W$3)-$P123</f>
        <v>-165.14499999999998</v>
      </c>
      <c r="X123" s="23">
        <f>SUM($Q$3:X$3)-$P123</f>
        <v>-158.72555555555556</v>
      </c>
      <c r="Y123" s="23">
        <f>SUM($Q$3:Y$3)-$P123</f>
        <v>-150.41888888888889</v>
      </c>
      <c r="Z123" s="23">
        <f>SUM($Q$3:Z$3)-$P123</f>
        <v>-142.51833333333332</v>
      </c>
      <c r="AA123" s="23">
        <f>SUM($Q$3:AA$3)-$P123</f>
        <v>-137.3411111111111</v>
      </c>
      <c r="AB123" s="23">
        <f>SUM($Q$3:AB$3)-$P123</f>
        <v>-132.11611111111111</v>
      </c>
      <c r="AC123" s="23">
        <f>SUM($Q$3:AC$3)-$P123</f>
        <v>-126.485</v>
      </c>
      <c r="AD123" s="23"/>
      <c r="AF123" s="22">
        <f t="shared" si="17"/>
        <v>42260</v>
      </c>
      <c r="AG123" s="9">
        <f t="shared" si="18"/>
        <v>200</v>
      </c>
      <c r="AH123" s="23">
        <f t="shared" si="21"/>
        <v>-189.61755555555555</v>
      </c>
      <c r="AI123" s="23">
        <f>SUM($AH$3:AI$3)-$P123</f>
        <v>-181.3231111111111</v>
      </c>
      <c r="AJ123" s="23">
        <f>SUM($AH$3:AJ$3)-$P123</f>
        <v>-172.69844444444445</v>
      </c>
      <c r="AK123" s="23">
        <f>SUM($AH$3:AK$3)-$P123</f>
        <v>-163.392</v>
      </c>
      <c r="AL123" s="23">
        <f>SUM($AH$3:AL$3)-$P123</f>
        <v>-154.08555555555554</v>
      </c>
      <c r="AM123" s="23">
        <f>SUM($AH$3:AM$3)-$P123</f>
        <v>-140.41411111111111</v>
      </c>
      <c r="AN123" s="23">
        <f>SUM($AH$3:AN$3)-$P123</f>
        <v>-132.60166666666666</v>
      </c>
      <c r="AO123" s="23">
        <f>SUM($AH$3:AO$3)-$P123</f>
        <v>-116.93222222222221</v>
      </c>
      <c r="AP123" s="23">
        <f>SUM($AH$3:AP$3)-$P123</f>
        <v>-90.790888888888873</v>
      </c>
      <c r="AQ123" s="23">
        <f>SUM($AH$3:AQ$3)-$P123</f>
        <v>-67.137222222222221</v>
      </c>
      <c r="AR123" s="23">
        <f>SUM($AH$3:AR$3)-$P123</f>
        <v>-56.846888888888884</v>
      </c>
      <c r="AS123" s="23">
        <f>SUM($AH$3:AS$3)-$P123</f>
        <v>-46.37188888888889</v>
      </c>
      <c r="AT123" s="23">
        <f>SUM($AH$3:AT$3)-$P123</f>
        <v>-34.255444444444436</v>
      </c>
      <c r="AU123" s="23"/>
    </row>
    <row r="124" spans="11:47">
      <c r="K124" s="45"/>
      <c r="L124" s="45"/>
      <c r="M124" s="58">
        <f t="shared" si="23"/>
        <v>42261</v>
      </c>
      <c r="N124" s="57">
        <f>$C$25</f>
        <v>2</v>
      </c>
      <c r="O124" s="9">
        <f t="shared" si="22"/>
        <v>0</v>
      </c>
      <c r="P124" s="9">
        <f>SUM($N$5:N124)-SUM($O$5:O124)</f>
        <v>202</v>
      </c>
      <c r="Q124" s="23">
        <f t="shared" si="20"/>
        <v>-196.79888888888888</v>
      </c>
      <c r="R124" s="23">
        <f>SUM($Q$3:R$3)-$P124</f>
        <v>-192.17111111111112</v>
      </c>
      <c r="S124" s="23">
        <f>SUM($Q$3:S$3)-$P124</f>
        <v>-187.44777777777779</v>
      </c>
      <c r="T124" s="23">
        <f>SUM($Q$3:T$3)-$P124</f>
        <v>-182.53333333333333</v>
      </c>
      <c r="U124" s="23">
        <f>SUM($Q$3:U$3)-$P124</f>
        <v>-177.61888888888888</v>
      </c>
      <c r="V124" s="23">
        <f>SUM($Q$3:V$3)-$P124</f>
        <v>-171.62944444444443</v>
      </c>
      <c r="W124" s="23">
        <f>SUM($Q$3:W$3)-$P124</f>
        <v>-167.14499999999998</v>
      </c>
      <c r="X124" s="23">
        <f>SUM($Q$3:X$3)-$P124</f>
        <v>-160.72555555555556</v>
      </c>
      <c r="Y124" s="23">
        <f>SUM($Q$3:Y$3)-$P124</f>
        <v>-152.41888888888889</v>
      </c>
      <c r="Z124" s="23">
        <f>SUM($Q$3:Z$3)-$P124</f>
        <v>-144.51833333333332</v>
      </c>
      <c r="AA124" s="23">
        <f>SUM($Q$3:AA$3)-$P124</f>
        <v>-139.3411111111111</v>
      </c>
      <c r="AB124" s="23">
        <f>SUM($Q$3:AB$3)-$P124</f>
        <v>-134.11611111111111</v>
      </c>
      <c r="AC124" s="23">
        <f>SUM($Q$3:AC$3)-$P124</f>
        <v>-128.48500000000001</v>
      </c>
      <c r="AD124" s="23"/>
      <c r="AF124" s="22">
        <f t="shared" si="17"/>
        <v>42261</v>
      </c>
      <c r="AG124" s="9">
        <f t="shared" si="18"/>
        <v>202</v>
      </c>
      <c r="AH124" s="23">
        <f t="shared" si="21"/>
        <v>-191.61755555555555</v>
      </c>
      <c r="AI124" s="23">
        <f>SUM($AH$3:AI$3)-$P124</f>
        <v>-183.3231111111111</v>
      </c>
      <c r="AJ124" s="23">
        <f>SUM($AH$3:AJ$3)-$P124</f>
        <v>-174.69844444444445</v>
      </c>
      <c r="AK124" s="23">
        <f>SUM($AH$3:AK$3)-$P124</f>
        <v>-165.392</v>
      </c>
      <c r="AL124" s="23">
        <f>SUM($AH$3:AL$3)-$P124</f>
        <v>-156.08555555555554</v>
      </c>
      <c r="AM124" s="23">
        <f>SUM($AH$3:AM$3)-$P124</f>
        <v>-142.41411111111111</v>
      </c>
      <c r="AN124" s="23">
        <f>SUM($AH$3:AN$3)-$P124</f>
        <v>-134.60166666666666</v>
      </c>
      <c r="AO124" s="23">
        <f>SUM($AH$3:AO$3)-$P124</f>
        <v>-118.93222222222221</v>
      </c>
      <c r="AP124" s="23">
        <f>SUM($AH$3:AP$3)-$P124</f>
        <v>-92.790888888888873</v>
      </c>
      <c r="AQ124" s="23">
        <f>SUM($AH$3:AQ$3)-$P124</f>
        <v>-69.137222222222221</v>
      </c>
      <c r="AR124" s="23">
        <f>SUM($AH$3:AR$3)-$P124</f>
        <v>-58.846888888888884</v>
      </c>
      <c r="AS124" s="23">
        <f>SUM($AH$3:AS$3)-$P124</f>
        <v>-48.37188888888889</v>
      </c>
      <c r="AT124" s="23">
        <f>SUM($AH$3:AT$3)-$P124</f>
        <v>-36.255444444444436</v>
      </c>
      <c r="AU124" s="23"/>
    </row>
    <row r="125" spans="11:47">
      <c r="K125" s="45"/>
      <c r="L125" s="45"/>
      <c r="M125" s="58">
        <f t="shared" si="23"/>
        <v>42262</v>
      </c>
      <c r="N125" s="57">
        <f>$D$25</f>
        <v>2</v>
      </c>
      <c r="O125" s="9">
        <f t="shared" si="22"/>
        <v>0</v>
      </c>
      <c r="P125" s="9">
        <f>SUM($N$5:N125)-SUM($O$5:O125)</f>
        <v>204</v>
      </c>
      <c r="Q125" s="23">
        <f t="shared" si="20"/>
        <v>-198.79888888888888</v>
      </c>
      <c r="R125" s="23">
        <f>SUM($Q$3:R$3)-$P125</f>
        <v>-194.17111111111112</v>
      </c>
      <c r="S125" s="23">
        <f>SUM($Q$3:S$3)-$P125</f>
        <v>-189.44777777777779</v>
      </c>
      <c r="T125" s="23">
        <f>SUM($Q$3:T$3)-$P125</f>
        <v>-184.53333333333333</v>
      </c>
      <c r="U125" s="23">
        <f>SUM($Q$3:U$3)-$P125</f>
        <v>-179.61888888888888</v>
      </c>
      <c r="V125" s="23">
        <f>SUM($Q$3:V$3)-$P125</f>
        <v>-173.62944444444443</v>
      </c>
      <c r="W125" s="23">
        <f>SUM($Q$3:W$3)-$P125</f>
        <v>-169.14499999999998</v>
      </c>
      <c r="X125" s="23">
        <f>SUM($Q$3:X$3)-$P125</f>
        <v>-162.72555555555556</v>
      </c>
      <c r="Y125" s="23">
        <f>SUM($Q$3:Y$3)-$P125</f>
        <v>-154.41888888888889</v>
      </c>
      <c r="Z125" s="23">
        <f>SUM($Q$3:Z$3)-$P125</f>
        <v>-146.51833333333332</v>
      </c>
      <c r="AA125" s="23">
        <f>SUM($Q$3:AA$3)-$P125</f>
        <v>-141.3411111111111</v>
      </c>
      <c r="AB125" s="23">
        <f>SUM($Q$3:AB$3)-$P125</f>
        <v>-136.11611111111111</v>
      </c>
      <c r="AC125" s="23">
        <f>SUM($Q$3:AC$3)-$P125</f>
        <v>-130.48500000000001</v>
      </c>
      <c r="AD125" s="23"/>
      <c r="AF125" s="22">
        <f t="shared" si="17"/>
        <v>42262</v>
      </c>
      <c r="AG125" s="9">
        <f t="shared" si="18"/>
        <v>204</v>
      </c>
      <c r="AH125" s="23">
        <f t="shared" si="21"/>
        <v>-193.61755555555555</v>
      </c>
      <c r="AI125" s="23">
        <f>SUM($AH$3:AI$3)-$P125</f>
        <v>-185.3231111111111</v>
      </c>
      <c r="AJ125" s="23">
        <f>SUM($AH$3:AJ$3)-$P125</f>
        <v>-176.69844444444445</v>
      </c>
      <c r="AK125" s="23">
        <f>SUM($AH$3:AK$3)-$P125</f>
        <v>-167.392</v>
      </c>
      <c r="AL125" s="23">
        <f>SUM($AH$3:AL$3)-$P125</f>
        <v>-158.08555555555554</v>
      </c>
      <c r="AM125" s="23">
        <f>SUM($AH$3:AM$3)-$P125</f>
        <v>-144.41411111111111</v>
      </c>
      <c r="AN125" s="23">
        <f>SUM($AH$3:AN$3)-$P125</f>
        <v>-136.60166666666666</v>
      </c>
      <c r="AO125" s="23">
        <f>SUM($AH$3:AO$3)-$P125</f>
        <v>-120.93222222222221</v>
      </c>
      <c r="AP125" s="23">
        <f>SUM($AH$3:AP$3)-$P125</f>
        <v>-94.790888888888873</v>
      </c>
      <c r="AQ125" s="23">
        <f>SUM($AH$3:AQ$3)-$P125</f>
        <v>-71.137222222222221</v>
      </c>
      <c r="AR125" s="23">
        <f>SUM($AH$3:AR$3)-$P125</f>
        <v>-60.846888888888884</v>
      </c>
      <c r="AS125" s="23">
        <f>SUM($AH$3:AS$3)-$P125</f>
        <v>-50.37188888888889</v>
      </c>
      <c r="AT125" s="23">
        <f>SUM($AH$3:AT$3)-$P125</f>
        <v>-38.255444444444436</v>
      </c>
      <c r="AU125" s="23"/>
    </row>
    <row r="126" spans="11:47">
      <c r="K126" s="45"/>
      <c r="L126" s="45"/>
      <c r="M126" s="58">
        <f t="shared" si="23"/>
        <v>42263</v>
      </c>
      <c r="N126" s="57">
        <f>$E$25</f>
        <v>2</v>
      </c>
      <c r="O126" s="9">
        <f t="shared" si="22"/>
        <v>0</v>
      </c>
      <c r="P126" s="9">
        <f>SUM($N$5:N126)-SUM($O$5:O126)</f>
        <v>206</v>
      </c>
      <c r="Q126" s="23">
        <f t="shared" si="20"/>
        <v>-200.79888888888888</v>
      </c>
      <c r="R126" s="23">
        <f>SUM($Q$3:R$3)-$P126</f>
        <v>-196.17111111111112</v>
      </c>
      <c r="S126" s="23">
        <f>SUM($Q$3:S$3)-$P126</f>
        <v>-191.44777777777779</v>
      </c>
      <c r="T126" s="23">
        <f>SUM($Q$3:T$3)-$P126</f>
        <v>-186.53333333333333</v>
      </c>
      <c r="U126" s="23">
        <f>SUM($Q$3:U$3)-$P126</f>
        <v>-181.61888888888888</v>
      </c>
      <c r="V126" s="23">
        <f>SUM($Q$3:V$3)-$P126</f>
        <v>-175.62944444444443</v>
      </c>
      <c r="W126" s="23">
        <f>SUM($Q$3:W$3)-$P126</f>
        <v>-171.14499999999998</v>
      </c>
      <c r="X126" s="23">
        <f>SUM($Q$3:X$3)-$P126</f>
        <v>-164.72555555555556</v>
      </c>
      <c r="Y126" s="23">
        <f>SUM($Q$3:Y$3)-$P126</f>
        <v>-156.41888888888889</v>
      </c>
      <c r="Z126" s="23">
        <f>SUM($Q$3:Z$3)-$P126</f>
        <v>-148.51833333333332</v>
      </c>
      <c r="AA126" s="23">
        <f>SUM($Q$3:AA$3)-$P126</f>
        <v>-143.3411111111111</v>
      </c>
      <c r="AB126" s="23">
        <f>SUM($Q$3:AB$3)-$P126</f>
        <v>-138.11611111111111</v>
      </c>
      <c r="AC126" s="23">
        <f>SUM($Q$3:AC$3)-$P126</f>
        <v>-132.48500000000001</v>
      </c>
      <c r="AD126" s="23"/>
      <c r="AF126" s="22">
        <f t="shared" si="17"/>
        <v>42263</v>
      </c>
      <c r="AG126" s="9">
        <f t="shared" si="18"/>
        <v>206</v>
      </c>
      <c r="AH126" s="23">
        <f t="shared" si="21"/>
        <v>-195.61755555555555</v>
      </c>
      <c r="AI126" s="23">
        <f>SUM($AH$3:AI$3)-$P126</f>
        <v>-187.3231111111111</v>
      </c>
      <c r="AJ126" s="23">
        <f>SUM($AH$3:AJ$3)-$P126</f>
        <v>-178.69844444444445</v>
      </c>
      <c r="AK126" s="23">
        <f>SUM($AH$3:AK$3)-$P126</f>
        <v>-169.392</v>
      </c>
      <c r="AL126" s="23">
        <f>SUM($AH$3:AL$3)-$P126</f>
        <v>-160.08555555555554</v>
      </c>
      <c r="AM126" s="23">
        <f>SUM($AH$3:AM$3)-$P126</f>
        <v>-146.41411111111111</v>
      </c>
      <c r="AN126" s="23">
        <f>SUM($AH$3:AN$3)-$P126</f>
        <v>-138.60166666666666</v>
      </c>
      <c r="AO126" s="23">
        <f>SUM($AH$3:AO$3)-$P126</f>
        <v>-122.93222222222221</v>
      </c>
      <c r="AP126" s="23">
        <f>SUM($AH$3:AP$3)-$P126</f>
        <v>-96.790888888888873</v>
      </c>
      <c r="AQ126" s="23">
        <f>SUM($AH$3:AQ$3)-$P126</f>
        <v>-73.137222222222221</v>
      </c>
      <c r="AR126" s="23">
        <f>SUM($AH$3:AR$3)-$P126</f>
        <v>-62.846888888888884</v>
      </c>
      <c r="AS126" s="23">
        <f>SUM($AH$3:AS$3)-$P126</f>
        <v>-52.37188888888889</v>
      </c>
      <c r="AT126" s="23">
        <f>SUM($AH$3:AT$3)-$P126</f>
        <v>-40.255444444444436</v>
      </c>
      <c r="AU126" s="23"/>
    </row>
    <row r="127" spans="11:47">
      <c r="K127" s="45"/>
      <c r="L127" s="45"/>
      <c r="M127" s="58">
        <f t="shared" si="23"/>
        <v>42264</v>
      </c>
      <c r="N127" s="57">
        <f>$F$25</f>
        <v>2</v>
      </c>
      <c r="O127" s="9">
        <f t="shared" si="22"/>
        <v>0</v>
      </c>
      <c r="P127" s="9">
        <f>SUM($N$5:N127)-SUM($O$5:O127)</f>
        <v>208</v>
      </c>
      <c r="Q127" s="23">
        <f t="shared" ref="Q127:Q151" si="24">$Q$3-$P127</f>
        <v>-202.79888888888888</v>
      </c>
      <c r="R127" s="23">
        <f>SUM($Q$3:R$3)-$P127</f>
        <v>-198.17111111111112</v>
      </c>
      <c r="S127" s="23">
        <f>SUM($Q$3:S$3)-$P127</f>
        <v>-193.44777777777779</v>
      </c>
      <c r="T127" s="23">
        <f>SUM($Q$3:T$3)-$P127</f>
        <v>-188.53333333333333</v>
      </c>
      <c r="U127" s="23">
        <f>SUM($Q$3:U$3)-$P127</f>
        <v>-183.61888888888888</v>
      </c>
      <c r="V127" s="23">
        <f>SUM($Q$3:V$3)-$P127</f>
        <v>-177.62944444444443</v>
      </c>
      <c r="W127" s="23">
        <f>SUM($Q$3:W$3)-$P127</f>
        <v>-173.14499999999998</v>
      </c>
      <c r="X127" s="23">
        <f>SUM($Q$3:X$3)-$P127</f>
        <v>-166.72555555555556</v>
      </c>
      <c r="Y127" s="23">
        <f>SUM($Q$3:Y$3)-$P127</f>
        <v>-158.41888888888889</v>
      </c>
      <c r="Z127" s="23">
        <f>SUM($Q$3:Z$3)-$P127</f>
        <v>-150.51833333333332</v>
      </c>
      <c r="AA127" s="23">
        <f>SUM($Q$3:AA$3)-$P127</f>
        <v>-145.3411111111111</v>
      </c>
      <c r="AB127" s="23">
        <f>SUM($Q$3:AB$3)-$P127</f>
        <v>-140.11611111111111</v>
      </c>
      <c r="AC127" s="23">
        <f>SUM($Q$3:AC$3)-$P127</f>
        <v>-134.48500000000001</v>
      </c>
      <c r="AD127" s="23"/>
      <c r="AF127" s="22">
        <f t="shared" si="17"/>
        <v>42264</v>
      </c>
      <c r="AG127" s="9">
        <f t="shared" si="18"/>
        <v>208</v>
      </c>
      <c r="AH127" s="23">
        <f t="shared" ref="AH127:AH158" si="25">$AH$3-$P127</f>
        <v>-197.61755555555555</v>
      </c>
      <c r="AI127" s="23">
        <f>SUM($AH$3:AI$3)-$P127</f>
        <v>-189.3231111111111</v>
      </c>
      <c r="AJ127" s="23">
        <f>SUM($AH$3:AJ$3)-$P127</f>
        <v>-180.69844444444445</v>
      </c>
      <c r="AK127" s="23">
        <f>SUM($AH$3:AK$3)-$P127</f>
        <v>-171.392</v>
      </c>
      <c r="AL127" s="23">
        <f>SUM($AH$3:AL$3)-$P127</f>
        <v>-162.08555555555554</v>
      </c>
      <c r="AM127" s="23">
        <f>SUM($AH$3:AM$3)-$P127</f>
        <v>-148.41411111111111</v>
      </c>
      <c r="AN127" s="23">
        <f>SUM($AH$3:AN$3)-$P127</f>
        <v>-140.60166666666666</v>
      </c>
      <c r="AO127" s="23">
        <f>SUM($AH$3:AO$3)-$P127</f>
        <v>-124.93222222222221</v>
      </c>
      <c r="AP127" s="23">
        <f>SUM($AH$3:AP$3)-$P127</f>
        <v>-98.790888888888873</v>
      </c>
      <c r="AQ127" s="23">
        <f>SUM($AH$3:AQ$3)-$P127</f>
        <v>-75.137222222222221</v>
      </c>
      <c r="AR127" s="23">
        <f>SUM($AH$3:AR$3)-$P127</f>
        <v>-64.846888888888884</v>
      </c>
      <c r="AS127" s="23">
        <f>SUM($AH$3:AS$3)-$P127</f>
        <v>-54.37188888888889</v>
      </c>
      <c r="AT127" s="23">
        <f>SUM($AH$3:AT$3)-$P127</f>
        <v>-42.255444444444436</v>
      </c>
      <c r="AU127" s="23"/>
    </row>
    <row r="128" spans="11:47">
      <c r="K128" s="45"/>
      <c r="L128" s="45"/>
      <c r="M128" s="58">
        <f t="shared" si="23"/>
        <v>42265</v>
      </c>
      <c r="N128" s="57">
        <f>$G$25</f>
        <v>2</v>
      </c>
      <c r="O128" s="9">
        <f t="shared" si="22"/>
        <v>0</v>
      </c>
      <c r="P128" s="9">
        <f>SUM($N$5:N128)-SUM($O$5:O128)</f>
        <v>210</v>
      </c>
      <c r="Q128" s="23">
        <f t="shared" si="24"/>
        <v>-204.79888888888888</v>
      </c>
      <c r="R128" s="23">
        <f>SUM($Q$3:R$3)-$P128</f>
        <v>-200.17111111111112</v>
      </c>
      <c r="S128" s="23">
        <f>SUM($Q$3:S$3)-$P128</f>
        <v>-195.44777777777779</v>
      </c>
      <c r="T128" s="23">
        <f>SUM($Q$3:T$3)-$P128</f>
        <v>-190.53333333333333</v>
      </c>
      <c r="U128" s="23">
        <f>SUM($Q$3:U$3)-$P128</f>
        <v>-185.61888888888888</v>
      </c>
      <c r="V128" s="23">
        <f>SUM($Q$3:V$3)-$P128</f>
        <v>-179.62944444444443</v>
      </c>
      <c r="W128" s="23">
        <f>SUM($Q$3:W$3)-$P128</f>
        <v>-175.14499999999998</v>
      </c>
      <c r="X128" s="23">
        <f>SUM($Q$3:X$3)-$P128</f>
        <v>-168.72555555555556</v>
      </c>
      <c r="Y128" s="23">
        <f>SUM($Q$3:Y$3)-$P128</f>
        <v>-160.41888888888889</v>
      </c>
      <c r="Z128" s="23">
        <f>SUM($Q$3:Z$3)-$P128</f>
        <v>-152.51833333333332</v>
      </c>
      <c r="AA128" s="23">
        <f>SUM($Q$3:AA$3)-$P128</f>
        <v>-147.3411111111111</v>
      </c>
      <c r="AB128" s="23">
        <f>SUM($Q$3:AB$3)-$P128</f>
        <v>-142.11611111111111</v>
      </c>
      <c r="AC128" s="23">
        <f>SUM($Q$3:AC$3)-$P128</f>
        <v>-136.48500000000001</v>
      </c>
      <c r="AD128" s="23"/>
      <c r="AF128" s="22">
        <f t="shared" ref="AF128:AF156" si="26">M128</f>
        <v>42265</v>
      </c>
      <c r="AG128" s="9">
        <f t="shared" ref="AG128:AG151" si="27">P128</f>
        <v>210</v>
      </c>
      <c r="AH128" s="23">
        <f t="shared" si="25"/>
        <v>-199.61755555555555</v>
      </c>
      <c r="AI128" s="23">
        <f>SUM($AH$3:AI$3)-$P128</f>
        <v>-191.3231111111111</v>
      </c>
      <c r="AJ128" s="23">
        <f>SUM($AH$3:AJ$3)-$P128</f>
        <v>-182.69844444444445</v>
      </c>
      <c r="AK128" s="23">
        <f>SUM($AH$3:AK$3)-$P128</f>
        <v>-173.392</v>
      </c>
      <c r="AL128" s="23">
        <f>SUM($AH$3:AL$3)-$P128</f>
        <v>-164.08555555555554</v>
      </c>
      <c r="AM128" s="23">
        <f>SUM($AH$3:AM$3)-$P128</f>
        <v>-150.41411111111111</v>
      </c>
      <c r="AN128" s="23">
        <f>SUM($AH$3:AN$3)-$P128</f>
        <v>-142.60166666666666</v>
      </c>
      <c r="AO128" s="23">
        <f>SUM($AH$3:AO$3)-$P128</f>
        <v>-126.93222222222221</v>
      </c>
      <c r="AP128" s="23">
        <f>SUM($AH$3:AP$3)-$P128</f>
        <v>-100.79088888888887</v>
      </c>
      <c r="AQ128" s="23">
        <f>SUM($AH$3:AQ$3)-$P128</f>
        <v>-77.137222222222221</v>
      </c>
      <c r="AR128" s="23">
        <f>SUM($AH$3:AR$3)-$P128</f>
        <v>-66.846888888888884</v>
      </c>
      <c r="AS128" s="23">
        <f>SUM($AH$3:AS$3)-$P128</f>
        <v>-56.37188888888889</v>
      </c>
      <c r="AT128" s="23">
        <f>SUM($AH$3:AT$3)-$P128</f>
        <v>-44.255444444444436</v>
      </c>
      <c r="AU128" s="23"/>
    </row>
    <row r="129" spans="11:47">
      <c r="K129" s="45"/>
      <c r="L129" s="45"/>
      <c r="M129" s="58">
        <f t="shared" si="23"/>
        <v>42266</v>
      </c>
      <c r="N129" s="57">
        <f>$H$25</f>
        <v>2</v>
      </c>
      <c r="O129" s="9">
        <f t="shared" si="22"/>
        <v>0</v>
      </c>
      <c r="P129" s="9">
        <f>SUM($N$5:N129)-SUM($O$5:O129)</f>
        <v>212</v>
      </c>
      <c r="Q129" s="23">
        <f t="shared" si="24"/>
        <v>-206.79888888888888</v>
      </c>
      <c r="R129" s="23">
        <f>SUM($Q$3:R$3)-$P129</f>
        <v>-202.17111111111112</v>
      </c>
      <c r="S129" s="23">
        <f>SUM($Q$3:S$3)-$P129</f>
        <v>-197.44777777777779</v>
      </c>
      <c r="T129" s="23">
        <f>SUM($Q$3:T$3)-$P129</f>
        <v>-192.53333333333333</v>
      </c>
      <c r="U129" s="23">
        <f>SUM($Q$3:U$3)-$P129</f>
        <v>-187.61888888888888</v>
      </c>
      <c r="V129" s="23">
        <f>SUM($Q$3:V$3)-$P129</f>
        <v>-181.62944444444443</v>
      </c>
      <c r="W129" s="23">
        <f>SUM($Q$3:W$3)-$P129</f>
        <v>-177.14499999999998</v>
      </c>
      <c r="X129" s="23">
        <f>SUM($Q$3:X$3)-$P129</f>
        <v>-170.72555555555556</v>
      </c>
      <c r="Y129" s="23">
        <f>SUM($Q$3:Y$3)-$P129</f>
        <v>-162.41888888888889</v>
      </c>
      <c r="Z129" s="23">
        <f>SUM($Q$3:Z$3)-$P129</f>
        <v>-154.51833333333332</v>
      </c>
      <c r="AA129" s="23">
        <f>SUM($Q$3:AA$3)-$P129</f>
        <v>-149.3411111111111</v>
      </c>
      <c r="AB129" s="23">
        <f>SUM($Q$3:AB$3)-$P129</f>
        <v>-144.11611111111111</v>
      </c>
      <c r="AC129" s="23">
        <f>SUM($Q$3:AC$3)-$P129</f>
        <v>-138.48500000000001</v>
      </c>
      <c r="AD129" s="23"/>
      <c r="AF129" s="22">
        <f t="shared" si="26"/>
        <v>42266</v>
      </c>
      <c r="AG129" s="9">
        <f t="shared" si="27"/>
        <v>212</v>
      </c>
      <c r="AH129" s="23">
        <f t="shared" si="25"/>
        <v>-201.61755555555555</v>
      </c>
      <c r="AI129" s="23">
        <f>SUM($AH$3:AI$3)-$P129</f>
        <v>-193.3231111111111</v>
      </c>
      <c r="AJ129" s="23">
        <f>SUM($AH$3:AJ$3)-$P129</f>
        <v>-184.69844444444445</v>
      </c>
      <c r="AK129" s="23">
        <f>SUM($AH$3:AK$3)-$P129</f>
        <v>-175.392</v>
      </c>
      <c r="AL129" s="23">
        <f>SUM($AH$3:AL$3)-$P129</f>
        <v>-166.08555555555554</v>
      </c>
      <c r="AM129" s="23">
        <f>SUM($AH$3:AM$3)-$P129</f>
        <v>-152.41411111111111</v>
      </c>
      <c r="AN129" s="23">
        <f>SUM($AH$3:AN$3)-$P129</f>
        <v>-144.60166666666666</v>
      </c>
      <c r="AO129" s="23">
        <f>SUM($AH$3:AO$3)-$P129</f>
        <v>-128.93222222222221</v>
      </c>
      <c r="AP129" s="23">
        <f>SUM($AH$3:AP$3)-$P129</f>
        <v>-102.79088888888887</v>
      </c>
      <c r="AQ129" s="23">
        <f>SUM($AH$3:AQ$3)-$P129</f>
        <v>-79.137222222222221</v>
      </c>
      <c r="AR129" s="23">
        <f>SUM($AH$3:AR$3)-$P129</f>
        <v>-68.846888888888884</v>
      </c>
      <c r="AS129" s="23">
        <f>SUM($AH$3:AS$3)-$P129</f>
        <v>-58.37188888888889</v>
      </c>
      <c r="AT129" s="23">
        <f>SUM($AH$3:AT$3)-$P129</f>
        <v>-46.255444444444436</v>
      </c>
      <c r="AU129" s="23"/>
    </row>
    <row r="130" spans="11:47">
      <c r="K130" s="45"/>
      <c r="L130" s="45"/>
      <c r="M130" s="58">
        <f t="shared" si="23"/>
        <v>42267</v>
      </c>
      <c r="N130" s="106">
        <f>$I$25</f>
        <v>0</v>
      </c>
      <c r="O130" s="9">
        <f t="shared" si="22"/>
        <v>0</v>
      </c>
      <c r="P130" s="9">
        <f>SUM($N$5:N130)-SUM($O$5:O130)</f>
        <v>212</v>
      </c>
      <c r="Q130" s="23">
        <f t="shared" si="24"/>
        <v>-206.79888888888888</v>
      </c>
      <c r="R130" s="23">
        <f>SUM($Q$3:R$3)-$P130</f>
        <v>-202.17111111111112</v>
      </c>
      <c r="S130" s="23">
        <f>SUM($Q$3:S$3)-$P130</f>
        <v>-197.44777777777779</v>
      </c>
      <c r="T130" s="23">
        <f>SUM($Q$3:T$3)-$P130</f>
        <v>-192.53333333333333</v>
      </c>
      <c r="U130" s="23">
        <f>SUM($Q$3:U$3)-$P130</f>
        <v>-187.61888888888888</v>
      </c>
      <c r="V130" s="23">
        <f>SUM($Q$3:V$3)-$P130</f>
        <v>-181.62944444444443</v>
      </c>
      <c r="W130" s="23">
        <f>SUM($Q$3:W$3)-$P130</f>
        <v>-177.14499999999998</v>
      </c>
      <c r="X130" s="23">
        <f>SUM($Q$3:X$3)-$P130</f>
        <v>-170.72555555555556</v>
      </c>
      <c r="Y130" s="23">
        <f>SUM($Q$3:Y$3)-$P130</f>
        <v>-162.41888888888889</v>
      </c>
      <c r="Z130" s="23">
        <f>SUM($Q$3:Z$3)-$P130</f>
        <v>-154.51833333333332</v>
      </c>
      <c r="AA130" s="23">
        <f>SUM($Q$3:AA$3)-$P130</f>
        <v>-149.3411111111111</v>
      </c>
      <c r="AB130" s="23">
        <f>SUM($Q$3:AB$3)-$P130</f>
        <v>-144.11611111111111</v>
      </c>
      <c r="AC130" s="23">
        <f>SUM($Q$3:AC$3)-$P130</f>
        <v>-138.48500000000001</v>
      </c>
      <c r="AD130" s="23"/>
      <c r="AF130" s="22">
        <f t="shared" si="26"/>
        <v>42267</v>
      </c>
      <c r="AG130" s="9">
        <f t="shared" si="27"/>
        <v>212</v>
      </c>
      <c r="AH130" s="23">
        <f t="shared" si="25"/>
        <v>-201.61755555555555</v>
      </c>
      <c r="AI130" s="23">
        <f>SUM($AH$3:AI$3)-$P130</f>
        <v>-193.3231111111111</v>
      </c>
      <c r="AJ130" s="23">
        <f>SUM($AH$3:AJ$3)-$P130</f>
        <v>-184.69844444444445</v>
      </c>
      <c r="AK130" s="23">
        <f>SUM($AH$3:AK$3)-$P130</f>
        <v>-175.392</v>
      </c>
      <c r="AL130" s="23">
        <f>SUM($AH$3:AL$3)-$P130</f>
        <v>-166.08555555555554</v>
      </c>
      <c r="AM130" s="23">
        <f>SUM($AH$3:AM$3)-$P130</f>
        <v>-152.41411111111111</v>
      </c>
      <c r="AN130" s="23">
        <f>SUM($AH$3:AN$3)-$P130</f>
        <v>-144.60166666666666</v>
      </c>
      <c r="AO130" s="23">
        <f>SUM($AH$3:AO$3)-$P130</f>
        <v>-128.93222222222221</v>
      </c>
      <c r="AP130" s="23">
        <f>SUM($AH$3:AP$3)-$P130</f>
        <v>-102.79088888888887</v>
      </c>
      <c r="AQ130" s="23">
        <f>SUM($AH$3:AQ$3)-$P130</f>
        <v>-79.137222222222221</v>
      </c>
      <c r="AR130" s="23">
        <f>SUM($AH$3:AR$3)-$P130</f>
        <v>-68.846888888888884</v>
      </c>
      <c r="AS130" s="23">
        <f>SUM($AH$3:AS$3)-$P130</f>
        <v>-58.37188888888889</v>
      </c>
      <c r="AT130" s="23">
        <f>SUM($AH$3:AT$3)-$P130</f>
        <v>-46.255444444444436</v>
      </c>
      <c r="AU130" s="23"/>
    </row>
    <row r="131" spans="11:47">
      <c r="K131" s="45"/>
      <c r="L131" s="45"/>
      <c r="M131" s="58">
        <f t="shared" si="23"/>
        <v>42268</v>
      </c>
      <c r="N131" s="57">
        <f>$C$25</f>
        <v>2</v>
      </c>
      <c r="O131" s="9">
        <f t="shared" si="22"/>
        <v>0</v>
      </c>
      <c r="P131" s="9">
        <f>SUM($N$5:N131)-SUM($O$5:O131)</f>
        <v>214</v>
      </c>
      <c r="Q131" s="23">
        <f t="shared" si="24"/>
        <v>-208.79888888888888</v>
      </c>
      <c r="R131" s="23">
        <f>SUM($Q$3:R$3)-$P131</f>
        <v>-204.17111111111112</v>
      </c>
      <c r="S131" s="23">
        <f>SUM($Q$3:S$3)-$P131</f>
        <v>-199.44777777777779</v>
      </c>
      <c r="T131" s="23">
        <f>SUM($Q$3:T$3)-$P131</f>
        <v>-194.53333333333333</v>
      </c>
      <c r="U131" s="23">
        <f>SUM($Q$3:U$3)-$P131</f>
        <v>-189.61888888888888</v>
      </c>
      <c r="V131" s="23">
        <f>SUM($Q$3:V$3)-$P131</f>
        <v>-183.62944444444443</v>
      </c>
      <c r="W131" s="23">
        <f>SUM($Q$3:W$3)-$P131</f>
        <v>-179.14499999999998</v>
      </c>
      <c r="X131" s="23">
        <f>SUM($Q$3:X$3)-$P131</f>
        <v>-172.72555555555556</v>
      </c>
      <c r="Y131" s="23">
        <f>SUM($Q$3:Y$3)-$P131</f>
        <v>-164.41888888888889</v>
      </c>
      <c r="Z131" s="23">
        <f>SUM($Q$3:Z$3)-$P131</f>
        <v>-156.51833333333332</v>
      </c>
      <c r="AA131" s="23">
        <f>SUM($Q$3:AA$3)-$P131</f>
        <v>-151.3411111111111</v>
      </c>
      <c r="AB131" s="23">
        <f>SUM($Q$3:AB$3)-$P131</f>
        <v>-146.11611111111111</v>
      </c>
      <c r="AC131" s="23">
        <f>SUM($Q$3:AC$3)-$P131</f>
        <v>-140.48500000000001</v>
      </c>
      <c r="AD131" s="23"/>
      <c r="AF131" s="22">
        <f t="shared" si="26"/>
        <v>42268</v>
      </c>
      <c r="AG131" s="9">
        <f t="shared" si="27"/>
        <v>214</v>
      </c>
      <c r="AH131" s="23">
        <f t="shared" si="25"/>
        <v>-203.61755555555555</v>
      </c>
      <c r="AI131" s="23">
        <f>SUM($AH$3:AI$3)-$P131</f>
        <v>-195.3231111111111</v>
      </c>
      <c r="AJ131" s="23">
        <f>SUM($AH$3:AJ$3)-$P131</f>
        <v>-186.69844444444445</v>
      </c>
      <c r="AK131" s="23">
        <f>SUM($AH$3:AK$3)-$P131</f>
        <v>-177.392</v>
      </c>
      <c r="AL131" s="23">
        <f>SUM($AH$3:AL$3)-$P131</f>
        <v>-168.08555555555554</v>
      </c>
      <c r="AM131" s="23">
        <f>SUM($AH$3:AM$3)-$P131</f>
        <v>-154.41411111111111</v>
      </c>
      <c r="AN131" s="23">
        <f>SUM($AH$3:AN$3)-$P131</f>
        <v>-146.60166666666666</v>
      </c>
      <c r="AO131" s="23">
        <f>SUM($AH$3:AO$3)-$P131</f>
        <v>-130.93222222222221</v>
      </c>
      <c r="AP131" s="23">
        <f>SUM($AH$3:AP$3)-$P131</f>
        <v>-104.79088888888887</v>
      </c>
      <c r="AQ131" s="23">
        <f>SUM($AH$3:AQ$3)-$P131</f>
        <v>-81.137222222222221</v>
      </c>
      <c r="AR131" s="23">
        <f>SUM($AH$3:AR$3)-$P131</f>
        <v>-70.846888888888884</v>
      </c>
      <c r="AS131" s="23">
        <f>SUM($AH$3:AS$3)-$P131</f>
        <v>-60.37188888888889</v>
      </c>
      <c r="AT131" s="23">
        <f>SUM($AH$3:AT$3)-$P131</f>
        <v>-48.255444444444436</v>
      </c>
      <c r="AU131" s="23"/>
    </row>
    <row r="132" spans="11:47">
      <c r="K132" s="45"/>
      <c r="L132" s="45"/>
      <c r="M132" s="58">
        <f t="shared" si="23"/>
        <v>42269</v>
      </c>
      <c r="N132" s="57">
        <f>$D$25</f>
        <v>2</v>
      </c>
      <c r="O132" s="9">
        <f t="shared" si="22"/>
        <v>0</v>
      </c>
      <c r="P132" s="9">
        <f>SUM($N$5:N132)-SUM($O$5:O132)</f>
        <v>216</v>
      </c>
      <c r="Q132" s="23">
        <f t="shared" si="24"/>
        <v>-210.79888888888888</v>
      </c>
      <c r="R132" s="23">
        <f>SUM($Q$3:R$3)-$P132</f>
        <v>-206.17111111111112</v>
      </c>
      <c r="S132" s="23">
        <f>SUM($Q$3:S$3)-$P132</f>
        <v>-201.44777777777779</v>
      </c>
      <c r="T132" s="23">
        <f>SUM($Q$3:T$3)-$P132</f>
        <v>-196.53333333333333</v>
      </c>
      <c r="U132" s="23">
        <f>SUM($Q$3:U$3)-$P132</f>
        <v>-191.61888888888888</v>
      </c>
      <c r="V132" s="23">
        <f>SUM($Q$3:V$3)-$P132</f>
        <v>-185.62944444444443</v>
      </c>
      <c r="W132" s="23">
        <f>SUM($Q$3:W$3)-$P132</f>
        <v>-181.14499999999998</v>
      </c>
      <c r="X132" s="23">
        <f>SUM($Q$3:X$3)-$P132</f>
        <v>-174.72555555555556</v>
      </c>
      <c r="Y132" s="23">
        <f>SUM($Q$3:Y$3)-$P132</f>
        <v>-166.41888888888889</v>
      </c>
      <c r="Z132" s="23">
        <f>SUM($Q$3:Z$3)-$P132</f>
        <v>-158.51833333333332</v>
      </c>
      <c r="AA132" s="23">
        <f>SUM($Q$3:AA$3)-$P132</f>
        <v>-153.3411111111111</v>
      </c>
      <c r="AB132" s="23">
        <f>SUM($Q$3:AB$3)-$P132</f>
        <v>-148.11611111111111</v>
      </c>
      <c r="AC132" s="23">
        <f>SUM($Q$3:AC$3)-$P132</f>
        <v>-142.48500000000001</v>
      </c>
      <c r="AD132" s="23"/>
      <c r="AF132" s="22">
        <f t="shared" si="26"/>
        <v>42269</v>
      </c>
      <c r="AG132" s="9">
        <f t="shared" si="27"/>
        <v>216</v>
      </c>
      <c r="AH132" s="23">
        <f t="shared" si="25"/>
        <v>-205.61755555555555</v>
      </c>
      <c r="AI132" s="23">
        <f>SUM($AH$3:AI$3)-$P132</f>
        <v>-197.3231111111111</v>
      </c>
      <c r="AJ132" s="23">
        <f>SUM($AH$3:AJ$3)-$P132</f>
        <v>-188.69844444444445</v>
      </c>
      <c r="AK132" s="23">
        <f>SUM($AH$3:AK$3)-$P132</f>
        <v>-179.392</v>
      </c>
      <c r="AL132" s="23">
        <f>SUM($AH$3:AL$3)-$P132</f>
        <v>-170.08555555555554</v>
      </c>
      <c r="AM132" s="23">
        <f>SUM($AH$3:AM$3)-$P132</f>
        <v>-156.41411111111111</v>
      </c>
      <c r="AN132" s="23">
        <f>SUM($AH$3:AN$3)-$P132</f>
        <v>-148.60166666666666</v>
      </c>
      <c r="AO132" s="23">
        <f>SUM($AH$3:AO$3)-$P132</f>
        <v>-132.93222222222221</v>
      </c>
      <c r="AP132" s="23">
        <f>SUM($AH$3:AP$3)-$P132</f>
        <v>-106.79088888888887</v>
      </c>
      <c r="AQ132" s="23">
        <f>SUM($AH$3:AQ$3)-$P132</f>
        <v>-83.137222222222221</v>
      </c>
      <c r="AR132" s="23">
        <f>SUM($AH$3:AR$3)-$P132</f>
        <v>-72.846888888888884</v>
      </c>
      <c r="AS132" s="23">
        <f>SUM($AH$3:AS$3)-$P132</f>
        <v>-62.37188888888889</v>
      </c>
      <c r="AT132" s="23">
        <f>SUM($AH$3:AT$3)-$P132</f>
        <v>-50.255444444444436</v>
      </c>
      <c r="AU132" s="23"/>
    </row>
    <row r="133" spans="11:47">
      <c r="K133" s="45"/>
      <c r="L133" s="45"/>
      <c r="M133" s="58">
        <f t="shared" si="23"/>
        <v>42270</v>
      </c>
      <c r="N133" s="57">
        <f>$E$25</f>
        <v>2</v>
      </c>
      <c r="O133" s="9">
        <f t="shared" ref="O133:O164" si="28">IFERROR(VLOOKUP($M133,$K$5:$N$26,4,FALSE),0)</f>
        <v>0</v>
      </c>
      <c r="P133" s="9">
        <f>SUM($N$5:N133)-SUM($O$5:O133)</f>
        <v>218</v>
      </c>
      <c r="Q133" s="23">
        <f t="shared" si="24"/>
        <v>-212.79888888888888</v>
      </c>
      <c r="R133" s="23">
        <f>SUM($Q$3:R$3)-$P133</f>
        <v>-208.17111111111112</v>
      </c>
      <c r="S133" s="23">
        <f>SUM($Q$3:S$3)-$P133</f>
        <v>-203.44777777777779</v>
      </c>
      <c r="T133" s="23">
        <f>SUM($Q$3:T$3)-$P133</f>
        <v>-198.53333333333333</v>
      </c>
      <c r="U133" s="23">
        <f>SUM($Q$3:U$3)-$P133</f>
        <v>-193.61888888888888</v>
      </c>
      <c r="V133" s="23">
        <f>SUM($Q$3:V$3)-$P133</f>
        <v>-187.62944444444443</v>
      </c>
      <c r="W133" s="23">
        <f>SUM($Q$3:W$3)-$P133</f>
        <v>-183.14499999999998</v>
      </c>
      <c r="X133" s="23">
        <f>SUM($Q$3:X$3)-$P133</f>
        <v>-176.72555555555556</v>
      </c>
      <c r="Y133" s="23">
        <f>SUM($Q$3:Y$3)-$P133</f>
        <v>-168.41888888888889</v>
      </c>
      <c r="Z133" s="23">
        <f>SUM($Q$3:Z$3)-$P133</f>
        <v>-160.51833333333332</v>
      </c>
      <c r="AA133" s="23">
        <f>SUM($Q$3:AA$3)-$P133</f>
        <v>-155.3411111111111</v>
      </c>
      <c r="AB133" s="23">
        <f>SUM($Q$3:AB$3)-$P133</f>
        <v>-150.11611111111111</v>
      </c>
      <c r="AC133" s="23">
        <f>SUM($Q$3:AC$3)-$P133</f>
        <v>-144.48500000000001</v>
      </c>
      <c r="AD133" s="23"/>
      <c r="AF133" s="22">
        <f t="shared" si="26"/>
        <v>42270</v>
      </c>
      <c r="AG133" s="9">
        <f t="shared" si="27"/>
        <v>218</v>
      </c>
      <c r="AH133" s="23">
        <f t="shared" si="25"/>
        <v>-207.61755555555555</v>
      </c>
      <c r="AI133" s="23">
        <f>SUM($AH$3:AI$3)-$P133</f>
        <v>-199.3231111111111</v>
      </c>
      <c r="AJ133" s="23">
        <f>SUM($AH$3:AJ$3)-$P133</f>
        <v>-190.69844444444445</v>
      </c>
      <c r="AK133" s="23">
        <f>SUM($AH$3:AK$3)-$P133</f>
        <v>-181.392</v>
      </c>
      <c r="AL133" s="23">
        <f>SUM($AH$3:AL$3)-$P133</f>
        <v>-172.08555555555554</v>
      </c>
      <c r="AM133" s="23">
        <f>SUM($AH$3:AM$3)-$P133</f>
        <v>-158.41411111111111</v>
      </c>
      <c r="AN133" s="23">
        <f>SUM($AH$3:AN$3)-$P133</f>
        <v>-150.60166666666666</v>
      </c>
      <c r="AO133" s="23">
        <f>SUM($AH$3:AO$3)-$P133</f>
        <v>-134.93222222222221</v>
      </c>
      <c r="AP133" s="23">
        <f>SUM($AH$3:AP$3)-$P133</f>
        <v>-108.79088888888887</v>
      </c>
      <c r="AQ133" s="23">
        <f>SUM($AH$3:AQ$3)-$P133</f>
        <v>-85.137222222222221</v>
      </c>
      <c r="AR133" s="23">
        <f>SUM($AH$3:AR$3)-$P133</f>
        <v>-74.846888888888884</v>
      </c>
      <c r="AS133" s="23">
        <f>SUM($AH$3:AS$3)-$P133</f>
        <v>-64.37188888888889</v>
      </c>
      <c r="AT133" s="23">
        <f>SUM($AH$3:AT$3)-$P133</f>
        <v>-52.255444444444436</v>
      </c>
      <c r="AU133" s="23"/>
    </row>
    <row r="134" spans="11:47">
      <c r="K134" s="45"/>
      <c r="L134" s="45"/>
      <c r="M134" s="58">
        <f t="shared" si="23"/>
        <v>42271</v>
      </c>
      <c r="N134" s="57">
        <f>$F$25</f>
        <v>2</v>
      </c>
      <c r="O134" s="9">
        <f t="shared" si="28"/>
        <v>0</v>
      </c>
      <c r="P134" s="9">
        <f>SUM($N$5:N134)-SUM($O$5:O134)</f>
        <v>220</v>
      </c>
      <c r="Q134" s="23">
        <f t="shared" si="24"/>
        <v>-214.79888888888888</v>
      </c>
      <c r="R134" s="23">
        <f>SUM($Q$3:R$3)-$P134</f>
        <v>-210.17111111111112</v>
      </c>
      <c r="S134" s="23">
        <f>SUM($Q$3:S$3)-$P134</f>
        <v>-205.44777777777779</v>
      </c>
      <c r="T134" s="23">
        <f>SUM($Q$3:T$3)-$P134</f>
        <v>-200.53333333333333</v>
      </c>
      <c r="U134" s="23">
        <f>SUM($Q$3:U$3)-$P134</f>
        <v>-195.61888888888888</v>
      </c>
      <c r="V134" s="23">
        <f>SUM($Q$3:V$3)-$P134</f>
        <v>-189.62944444444443</v>
      </c>
      <c r="W134" s="23">
        <f>SUM($Q$3:W$3)-$P134</f>
        <v>-185.14499999999998</v>
      </c>
      <c r="X134" s="23">
        <f>SUM($Q$3:X$3)-$P134</f>
        <v>-178.72555555555556</v>
      </c>
      <c r="Y134" s="23">
        <f>SUM($Q$3:Y$3)-$P134</f>
        <v>-170.41888888888889</v>
      </c>
      <c r="Z134" s="23">
        <f>SUM($Q$3:Z$3)-$P134</f>
        <v>-162.51833333333332</v>
      </c>
      <c r="AA134" s="23">
        <f>SUM($Q$3:AA$3)-$P134</f>
        <v>-157.3411111111111</v>
      </c>
      <c r="AB134" s="23">
        <f>SUM($Q$3:AB$3)-$P134</f>
        <v>-152.11611111111111</v>
      </c>
      <c r="AC134" s="23">
        <f>SUM($Q$3:AC$3)-$P134</f>
        <v>-146.48500000000001</v>
      </c>
      <c r="AD134" s="23"/>
      <c r="AF134" s="22">
        <f t="shared" si="26"/>
        <v>42271</v>
      </c>
      <c r="AG134" s="9">
        <f t="shared" si="27"/>
        <v>220</v>
      </c>
      <c r="AH134" s="23">
        <f t="shared" si="25"/>
        <v>-209.61755555555555</v>
      </c>
      <c r="AI134" s="23">
        <f>SUM($AH$3:AI$3)-$P134</f>
        <v>-201.3231111111111</v>
      </c>
      <c r="AJ134" s="23">
        <f>SUM($AH$3:AJ$3)-$P134</f>
        <v>-192.69844444444445</v>
      </c>
      <c r="AK134" s="23">
        <f>SUM($AH$3:AK$3)-$P134</f>
        <v>-183.392</v>
      </c>
      <c r="AL134" s="23">
        <f>SUM($AH$3:AL$3)-$P134</f>
        <v>-174.08555555555554</v>
      </c>
      <c r="AM134" s="23">
        <f>SUM($AH$3:AM$3)-$P134</f>
        <v>-160.41411111111111</v>
      </c>
      <c r="AN134" s="23">
        <f>SUM($AH$3:AN$3)-$P134</f>
        <v>-152.60166666666666</v>
      </c>
      <c r="AO134" s="23">
        <f>SUM($AH$3:AO$3)-$P134</f>
        <v>-136.93222222222221</v>
      </c>
      <c r="AP134" s="23">
        <f>SUM($AH$3:AP$3)-$P134</f>
        <v>-110.79088888888887</v>
      </c>
      <c r="AQ134" s="23">
        <f>SUM($AH$3:AQ$3)-$P134</f>
        <v>-87.137222222222221</v>
      </c>
      <c r="AR134" s="23">
        <f>SUM($AH$3:AR$3)-$P134</f>
        <v>-76.846888888888884</v>
      </c>
      <c r="AS134" s="23">
        <f>SUM($AH$3:AS$3)-$P134</f>
        <v>-66.37188888888889</v>
      </c>
      <c r="AT134" s="23">
        <f>SUM($AH$3:AT$3)-$P134</f>
        <v>-54.255444444444436</v>
      </c>
      <c r="AU134" s="23"/>
    </row>
    <row r="135" spans="11:47">
      <c r="K135" s="45"/>
      <c r="L135" s="45"/>
      <c r="M135" s="58">
        <f t="shared" si="23"/>
        <v>42272</v>
      </c>
      <c r="N135" s="57">
        <f>$G$25</f>
        <v>2</v>
      </c>
      <c r="O135" s="9">
        <f t="shared" si="28"/>
        <v>0</v>
      </c>
      <c r="P135" s="9">
        <f>SUM($N$5:N135)-SUM($O$5:O135)</f>
        <v>222</v>
      </c>
      <c r="Q135" s="23">
        <f t="shared" si="24"/>
        <v>-216.79888888888888</v>
      </c>
      <c r="R135" s="23">
        <f>SUM($Q$3:R$3)-$P135</f>
        <v>-212.17111111111112</v>
      </c>
      <c r="S135" s="23">
        <f>SUM($Q$3:S$3)-$P135</f>
        <v>-207.44777777777779</v>
      </c>
      <c r="T135" s="23">
        <f>SUM($Q$3:T$3)-$P135</f>
        <v>-202.53333333333333</v>
      </c>
      <c r="U135" s="23">
        <f>SUM($Q$3:U$3)-$P135</f>
        <v>-197.61888888888888</v>
      </c>
      <c r="V135" s="23">
        <f>SUM($Q$3:V$3)-$P135</f>
        <v>-191.62944444444443</v>
      </c>
      <c r="W135" s="23">
        <f>SUM($Q$3:W$3)-$P135</f>
        <v>-187.14499999999998</v>
      </c>
      <c r="X135" s="23">
        <f>SUM($Q$3:X$3)-$P135</f>
        <v>-180.72555555555556</v>
      </c>
      <c r="Y135" s="23">
        <f>SUM($Q$3:Y$3)-$P135</f>
        <v>-172.41888888888889</v>
      </c>
      <c r="Z135" s="23">
        <f>SUM($Q$3:Z$3)-$P135</f>
        <v>-164.51833333333332</v>
      </c>
      <c r="AA135" s="23">
        <f>SUM($Q$3:AA$3)-$P135</f>
        <v>-159.3411111111111</v>
      </c>
      <c r="AB135" s="23">
        <f>SUM($Q$3:AB$3)-$P135</f>
        <v>-154.11611111111111</v>
      </c>
      <c r="AC135" s="23">
        <f>SUM($Q$3:AC$3)-$P135</f>
        <v>-148.48500000000001</v>
      </c>
      <c r="AD135" s="23"/>
      <c r="AF135" s="22">
        <f t="shared" si="26"/>
        <v>42272</v>
      </c>
      <c r="AG135" s="9">
        <f t="shared" si="27"/>
        <v>222</v>
      </c>
      <c r="AH135" s="23">
        <f t="shared" si="25"/>
        <v>-211.61755555555555</v>
      </c>
      <c r="AI135" s="23">
        <f>SUM($AH$3:AI$3)-$P135</f>
        <v>-203.3231111111111</v>
      </c>
      <c r="AJ135" s="23">
        <f>SUM($AH$3:AJ$3)-$P135</f>
        <v>-194.69844444444445</v>
      </c>
      <c r="AK135" s="23">
        <f>SUM($AH$3:AK$3)-$P135</f>
        <v>-185.392</v>
      </c>
      <c r="AL135" s="23">
        <f>SUM($AH$3:AL$3)-$P135</f>
        <v>-176.08555555555554</v>
      </c>
      <c r="AM135" s="23">
        <f>SUM($AH$3:AM$3)-$P135</f>
        <v>-162.41411111111111</v>
      </c>
      <c r="AN135" s="23">
        <f>SUM($AH$3:AN$3)-$P135</f>
        <v>-154.60166666666666</v>
      </c>
      <c r="AO135" s="23">
        <f>SUM($AH$3:AO$3)-$P135</f>
        <v>-138.93222222222221</v>
      </c>
      <c r="AP135" s="23">
        <f>SUM($AH$3:AP$3)-$P135</f>
        <v>-112.79088888888887</v>
      </c>
      <c r="AQ135" s="23">
        <f>SUM($AH$3:AQ$3)-$P135</f>
        <v>-89.137222222222221</v>
      </c>
      <c r="AR135" s="23">
        <f>SUM($AH$3:AR$3)-$P135</f>
        <v>-78.846888888888884</v>
      </c>
      <c r="AS135" s="23">
        <f>SUM($AH$3:AS$3)-$P135</f>
        <v>-68.37188888888889</v>
      </c>
      <c r="AT135" s="23">
        <f>SUM($AH$3:AT$3)-$P135</f>
        <v>-56.255444444444436</v>
      </c>
      <c r="AU135" s="23"/>
    </row>
    <row r="136" spans="11:47">
      <c r="K136" s="45"/>
      <c r="L136" s="45"/>
      <c r="M136" s="58">
        <f t="shared" si="23"/>
        <v>42273</v>
      </c>
      <c r="N136" s="57">
        <f>$H$25</f>
        <v>2</v>
      </c>
      <c r="O136" s="9">
        <f t="shared" si="28"/>
        <v>0</v>
      </c>
      <c r="P136" s="9">
        <f>SUM($N$5:N136)-SUM($O$5:O136)</f>
        <v>224</v>
      </c>
      <c r="Q136" s="23">
        <f t="shared" si="24"/>
        <v>-218.79888888888888</v>
      </c>
      <c r="R136" s="23">
        <f>SUM($Q$3:R$3)-$P136</f>
        <v>-214.17111111111112</v>
      </c>
      <c r="S136" s="23">
        <f>SUM($Q$3:S$3)-$P136</f>
        <v>-209.44777777777779</v>
      </c>
      <c r="T136" s="23">
        <f>SUM($Q$3:T$3)-$P136</f>
        <v>-204.53333333333333</v>
      </c>
      <c r="U136" s="23">
        <f>SUM($Q$3:U$3)-$P136</f>
        <v>-199.61888888888888</v>
      </c>
      <c r="V136" s="23">
        <f>SUM($Q$3:V$3)-$P136</f>
        <v>-193.62944444444443</v>
      </c>
      <c r="W136" s="23">
        <f>SUM($Q$3:W$3)-$P136</f>
        <v>-189.14499999999998</v>
      </c>
      <c r="X136" s="23">
        <f>SUM($Q$3:X$3)-$P136</f>
        <v>-182.72555555555556</v>
      </c>
      <c r="Y136" s="23">
        <f>SUM($Q$3:Y$3)-$P136</f>
        <v>-174.41888888888889</v>
      </c>
      <c r="Z136" s="23">
        <f>SUM($Q$3:Z$3)-$P136</f>
        <v>-166.51833333333332</v>
      </c>
      <c r="AA136" s="23">
        <f>SUM($Q$3:AA$3)-$P136</f>
        <v>-161.3411111111111</v>
      </c>
      <c r="AB136" s="23">
        <f>SUM($Q$3:AB$3)-$P136</f>
        <v>-156.11611111111111</v>
      </c>
      <c r="AC136" s="23">
        <f>SUM($Q$3:AC$3)-$P136</f>
        <v>-150.48500000000001</v>
      </c>
      <c r="AD136" s="23"/>
      <c r="AF136" s="22">
        <f t="shared" si="26"/>
        <v>42273</v>
      </c>
      <c r="AG136" s="9">
        <f t="shared" si="27"/>
        <v>224</v>
      </c>
      <c r="AH136" s="23">
        <f t="shared" si="25"/>
        <v>-213.61755555555555</v>
      </c>
      <c r="AI136" s="23">
        <f>SUM($AH$3:AI$3)-$P136</f>
        <v>-205.3231111111111</v>
      </c>
      <c r="AJ136" s="23">
        <f>SUM($AH$3:AJ$3)-$P136</f>
        <v>-196.69844444444445</v>
      </c>
      <c r="AK136" s="23">
        <f>SUM($AH$3:AK$3)-$P136</f>
        <v>-187.392</v>
      </c>
      <c r="AL136" s="23">
        <f>SUM($AH$3:AL$3)-$P136</f>
        <v>-178.08555555555554</v>
      </c>
      <c r="AM136" s="23">
        <f>SUM($AH$3:AM$3)-$P136</f>
        <v>-164.41411111111111</v>
      </c>
      <c r="AN136" s="23">
        <f>SUM($AH$3:AN$3)-$P136</f>
        <v>-156.60166666666666</v>
      </c>
      <c r="AO136" s="23">
        <f>SUM($AH$3:AO$3)-$P136</f>
        <v>-140.93222222222221</v>
      </c>
      <c r="AP136" s="23">
        <f>SUM($AH$3:AP$3)-$P136</f>
        <v>-114.79088888888887</v>
      </c>
      <c r="AQ136" s="23">
        <f>SUM($AH$3:AQ$3)-$P136</f>
        <v>-91.137222222222221</v>
      </c>
      <c r="AR136" s="23">
        <f>SUM($AH$3:AR$3)-$P136</f>
        <v>-80.846888888888884</v>
      </c>
      <c r="AS136" s="23">
        <f>SUM($AH$3:AS$3)-$P136</f>
        <v>-70.37188888888889</v>
      </c>
      <c r="AT136" s="23">
        <f>SUM($AH$3:AT$3)-$P136</f>
        <v>-58.255444444444436</v>
      </c>
      <c r="AU136" s="23"/>
    </row>
    <row r="137" spans="11:47">
      <c r="K137" s="45"/>
      <c r="L137" s="45"/>
      <c r="M137" s="58">
        <f t="shared" si="23"/>
        <v>42274</v>
      </c>
      <c r="N137" s="106">
        <f>$I$25</f>
        <v>0</v>
      </c>
      <c r="O137" s="9">
        <f t="shared" si="28"/>
        <v>0</v>
      </c>
      <c r="P137" s="9">
        <f>SUM($N$5:N137)-SUM($O$5:O137)</f>
        <v>224</v>
      </c>
      <c r="Q137" s="23">
        <f t="shared" si="24"/>
        <v>-218.79888888888888</v>
      </c>
      <c r="R137" s="23">
        <f>SUM($Q$3:R$3)-$P137</f>
        <v>-214.17111111111112</v>
      </c>
      <c r="S137" s="23">
        <f>SUM($Q$3:S$3)-$P137</f>
        <v>-209.44777777777779</v>
      </c>
      <c r="T137" s="23">
        <f>SUM($Q$3:T$3)-$P137</f>
        <v>-204.53333333333333</v>
      </c>
      <c r="U137" s="23">
        <f>SUM($Q$3:U$3)-$P137</f>
        <v>-199.61888888888888</v>
      </c>
      <c r="V137" s="23">
        <f>SUM($Q$3:V$3)-$P137</f>
        <v>-193.62944444444443</v>
      </c>
      <c r="W137" s="23">
        <f>SUM($Q$3:W$3)-$P137</f>
        <v>-189.14499999999998</v>
      </c>
      <c r="X137" s="23">
        <f>SUM($Q$3:X$3)-$P137</f>
        <v>-182.72555555555556</v>
      </c>
      <c r="Y137" s="23">
        <f>SUM($Q$3:Y$3)-$P137</f>
        <v>-174.41888888888889</v>
      </c>
      <c r="Z137" s="23">
        <f>SUM($Q$3:Z$3)-$P137</f>
        <v>-166.51833333333332</v>
      </c>
      <c r="AA137" s="23">
        <f>SUM($Q$3:AA$3)-$P137</f>
        <v>-161.3411111111111</v>
      </c>
      <c r="AB137" s="23">
        <f>SUM($Q$3:AB$3)-$P137</f>
        <v>-156.11611111111111</v>
      </c>
      <c r="AC137" s="23">
        <f>SUM($Q$3:AC$3)-$P137</f>
        <v>-150.48500000000001</v>
      </c>
      <c r="AD137" s="23"/>
      <c r="AF137" s="22">
        <f t="shared" si="26"/>
        <v>42274</v>
      </c>
      <c r="AG137" s="9">
        <f t="shared" si="27"/>
        <v>224</v>
      </c>
      <c r="AH137" s="23">
        <f t="shared" si="25"/>
        <v>-213.61755555555555</v>
      </c>
      <c r="AI137" s="23">
        <f>SUM($AH$3:AI$3)-$P137</f>
        <v>-205.3231111111111</v>
      </c>
      <c r="AJ137" s="23">
        <f>SUM($AH$3:AJ$3)-$P137</f>
        <v>-196.69844444444445</v>
      </c>
      <c r="AK137" s="23">
        <f>SUM($AH$3:AK$3)-$P137</f>
        <v>-187.392</v>
      </c>
      <c r="AL137" s="23">
        <f>SUM($AH$3:AL$3)-$P137</f>
        <v>-178.08555555555554</v>
      </c>
      <c r="AM137" s="23">
        <f>SUM($AH$3:AM$3)-$P137</f>
        <v>-164.41411111111111</v>
      </c>
      <c r="AN137" s="23">
        <f>SUM($AH$3:AN$3)-$P137</f>
        <v>-156.60166666666666</v>
      </c>
      <c r="AO137" s="23">
        <f>SUM($AH$3:AO$3)-$P137</f>
        <v>-140.93222222222221</v>
      </c>
      <c r="AP137" s="23">
        <f>SUM($AH$3:AP$3)-$P137</f>
        <v>-114.79088888888887</v>
      </c>
      <c r="AQ137" s="23">
        <f>SUM($AH$3:AQ$3)-$P137</f>
        <v>-91.137222222222221</v>
      </c>
      <c r="AR137" s="23">
        <f>SUM($AH$3:AR$3)-$P137</f>
        <v>-80.846888888888884</v>
      </c>
      <c r="AS137" s="23">
        <f>SUM($AH$3:AS$3)-$P137</f>
        <v>-70.37188888888889</v>
      </c>
      <c r="AT137" s="23">
        <f>SUM($AH$3:AT$3)-$P137</f>
        <v>-58.255444444444436</v>
      </c>
      <c r="AU137" s="23"/>
    </row>
    <row r="138" spans="11:47">
      <c r="K138" s="45"/>
      <c r="L138" s="45"/>
      <c r="M138" s="58">
        <f t="shared" si="23"/>
        <v>42275</v>
      </c>
      <c r="N138" s="57">
        <f>$C$25</f>
        <v>2</v>
      </c>
      <c r="O138" s="9">
        <f t="shared" si="28"/>
        <v>0</v>
      </c>
      <c r="P138" s="9">
        <f>SUM($N$5:N138)-SUM($O$5:O138)</f>
        <v>226</v>
      </c>
      <c r="Q138" s="23">
        <f t="shared" si="24"/>
        <v>-220.79888888888888</v>
      </c>
      <c r="R138" s="23">
        <f>SUM($Q$3:R$3)-$P138</f>
        <v>-216.17111111111112</v>
      </c>
      <c r="S138" s="23">
        <f>SUM($Q$3:S$3)-$P138</f>
        <v>-211.44777777777779</v>
      </c>
      <c r="T138" s="23">
        <f>SUM($Q$3:T$3)-$P138</f>
        <v>-206.53333333333333</v>
      </c>
      <c r="U138" s="23">
        <f>SUM($Q$3:U$3)-$P138</f>
        <v>-201.61888888888888</v>
      </c>
      <c r="V138" s="23">
        <f>SUM($Q$3:V$3)-$P138</f>
        <v>-195.62944444444443</v>
      </c>
      <c r="W138" s="23">
        <f>SUM($Q$3:W$3)-$P138</f>
        <v>-191.14499999999998</v>
      </c>
      <c r="X138" s="23">
        <f>SUM($Q$3:X$3)-$P138</f>
        <v>-184.72555555555556</v>
      </c>
      <c r="Y138" s="23">
        <f>SUM($Q$3:Y$3)-$P138</f>
        <v>-176.41888888888889</v>
      </c>
      <c r="Z138" s="23">
        <f>SUM($Q$3:Z$3)-$P138</f>
        <v>-168.51833333333332</v>
      </c>
      <c r="AA138" s="23">
        <f>SUM($Q$3:AA$3)-$P138</f>
        <v>-163.3411111111111</v>
      </c>
      <c r="AB138" s="23">
        <f>SUM($Q$3:AB$3)-$P138</f>
        <v>-158.11611111111111</v>
      </c>
      <c r="AC138" s="23">
        <f>SUM($Q$3:AC$3)-$P138</f>
        <v>-152.48500000000001</v>
      </c>
      <c r="AD138" s="23"/>
      <c r="AF138" s="22">
        <f t="shared" si="26"/>
        <v>42275</v>
      </c>
      <c r="AG138" s="9">
        <f t="shared" si="27"/>
        <v>226</v>
      </c>
      <c r="AH138" s="23">
        <f t="shared" si="25"/>
        <v>-215.61755555555555</v>
      </c>
      <c r="AI138" s="23">
        <f>SUM($AH$3:AI$3)-$P138</f>
        <v>-207.3231111111111</v>
      </c>
      <c r="AJ138" s="23">
        <f>SUM($AH$3:AJ$3)-$P138</f>
        <v>-198.69844444444445</v>
      </c>
      <c r="AK138" s="23">
        <f>SUM($AH$3:AK$3)-$P138</f>
        <v>-189.392</v>
      </c>
      <c r="AL138" s="23">
        <f>SUM($AH$3:AL$3)-$P138</f>
        <v>-180.08555555555554</v>
      </c>
      <c r="AM138" s="23">
        <f>SUM($AH$3:AM$3)-$P138</f>
        <v>-166.41411111111111</v>
      </c>
      <c r="AN138" s="23">
        <f>SUM($AH$3:AN$3)-$P138</f>
        <v>-158.60166666666666</v>
      </c>
      <c r="AO138" s="23">
        <f>SUM($AH$3:AO$3)-$P138</f>
        <v>-142.93222222222221</v>
      </c>
      <c r="AP138" s="23">
        <f>SUM($AH$3:AP$3)-$P138</f>
        <v>-116.79088888888887</v>
      </c>
      <c r="AQ138" s="23">
        <f>SUM($AH$3:AQ$3)-$P138</f>
        <v>-93.137222222222221</v>
      </c>
      <c r="AR138" s="23">
        <f>SUM($AH$3:AR$3)-$P138</f>
        <v>-82.846888888888884</v>
      </c>
      <c r="AS138" s="23">
        <f>SUM($AH$3:AS$3)-$P138</f>
        <v>-72.37188888888889</v>
      </c>
      <c r="AT138" s="23">
        <f>SUM($AH$3:AT$3)-$P138</f>
        <v>-60.255444444444436</v>
      </c>
      <c r="AU138" s="23"/>
    </row>
    <row r="139" spans="11:47">
      <c r="K139" s="45"/>
      <c r="L139" s="45"/>
      <c r="M139" s="58">
        <f t="shared" si="23"/>
        <v>42276</v>
      </c>
      <c r="N139" s="57">
        <f>$D$25</f>
        <v>2</v>
      </c>
      <c r="O139" s="9">
        <f t="shared" si="28"/>
        <v>0</v>
      </c>
      <c r="P139" s="9">
        <f>SUM($N$5:N139)-SUM($O$5:O139)</f>
        <v>228</v>
      </c>
      <c r="Q139" s="23">
        <f t="shared" si="24"/>
        <v>-222.79888888888888</v>
      </c>
      <c r="R139" s="23">
        <f>SUM($Q$3:R$3)-$P139</f>
        <v>-218.17111111111112</v>
      </c>
      <c r="S139" s="23">
        <f>SUM($Q$3:S$3)-$P139</f>
        <v>-213.44777777777779</v>
      </c>
      <c r="T139" s="23">
        <f>SUM($Q$3:T$3)-$P139</f>
        <v>-208.53333333333333</v>
      </c>
      <c r="U139" s="23">
        <f>SUM($Q$3:U$3)-$P139</f>
        <v>-203.61888888888888</v>
      </c>
      <c r="V139" s="23">
        <f>SUM($Q$3:V$3)-$P139</f>
        <v>-197.62944444444443</v>
      </c>
      <c r="W139" s="23">
        <f>SUM($Q$3:W$3)-$P139</f>
        <v>-193.14499999999998</v>
      </c>
      <c r="X139" s="23">
        <f>SUM($Q$3:X$3)-$P139</f>
        <v>-186.72555555555556</v>
      </c>
      <c r="Y139" s="23">
        <f>SUM($Q$3:Y$3)-$P139</f>
        <v>-178.41888888888889</v>
      </c>
      <c r="Z139" s="23">
        <f>SUM($Q$3:Z$3)-$P139</f>
        <v>-170.51833333333332</v>
      </c>
      <c r="AA139" s="23">
        <f>SUM($Q$3:AA$3)-$P139</f>
        <v>-165.3411111111111</v>
      </c>
      <c r="AB139" s="23">
        <f>SUM($Q$3:AB$3)-$P139</f>
        <v>-160.11611111111111</v>
      </c>
      <c r="AC139" s="23">
        <f>SUM($Q$3:AC$3)-$P139</f>
        <v>-154.48500000000001</v>
      </c>
      <c r="AD139" s="23"/>
      <c r="AF139" s="22">
        <f t="shared" si="26"/>
        <v>42276</v>
      </c>
      <c r="AG139" s="9">
        <f t="shared" si="27"/>
        <v>228</v>
      </c>
      <c r="AH139" s="23">
        <f t="shared" si="25"/>
        <v>-217.61755555555555</v>
      </c>
      <c r="AI139" s="23">
        <f>SUM($AH$3:AI$3)-$P139</f>
        <v>-209.3231111111111</v>
      </c>
      <c r="AJ139" s="23">
        <f>SUM($AH$3:AJ$3)-$P139</f>
        <v>-200.69844444444445</v>
      </c>
      <c r="AK139" s="23">
        <f>SUM($AH$3:AK$3)-$P139</f>
        <v>-191.392</v>
      </c>
      <c r="AL139" s="23">
        <f>SUM($AH$3:AL$3)-$P139</f>
        <v>-182.08555555555554</v>
      </c>
      <c r="AM139" s="23">
        <f>SUM($AH$3:AM$3)-$P139</f>
        <v>-168.41411111111111</v>
      </c>
      <c r="AN139" s="23">
        <f>SUM($AH$3:AN$3)-$P139</f>
        <v>-160.60166666666666</v>
      </c>
      <c r="AO139" s="23">
        <f>SUM($AH$3:AO$3)-$P139</f>
        <v>-144.93222222222221</v>
      </c>
      <c r="AP139" s="23">
        <f>SUM($AH$3:AP$3)-$P139</f>
        <v>-118.79088888888887</v>
      </c>
      <c r="AQ139" s="23">
        <f>SUM($AH$3:AQ$3)-$P139</f>
        <v>-95.137222222222221</v>
      </c>
      <c r="AR139" s="23">
        <f>SUM($AH$3:AR$3)-$P139</f>
        <v>-84.846888888888884</v>
      </c>
      <c r="AS139" s="23">
        <f>SUM($AH$3:AS$3)-$P139</f>
        <v>-74.37188888888889</v>
      </c>
      <c r="AT139" s="23">
        <f>SUM($AH$3:AT$3)-$P139</f>
        <v>-62.255444444444436</v>
      </c>
      <c r="AU139" s="23"/>
    </row>
    <row r="140" spans="11:47">
      <c r="K140" s="45"/>
      <c r="L140" s="45"/>
      <c r="M140" s="58">
        <f t="shared" si="23"/>
        <v>42277</v>
      </c>
      <c r="N140" s="57">
        <f>$E$25</f>
        <v>2</v>
      </c>
      <c r="O140" s="9">
        <f t="shared" si="28"/>
        <v>0</v>
      </c>
      <c r="P140" s="9">
        <f>SUM($N$5:N140)-SUM($O$5:O140)</f>
        <v>230</v>
      </c>
      <c r="Q140" s="23">
        <f t="shared" si="24"/>
        <v>-224.79888888888888</v>
      </c>
      <c r="R140" s="23">
        <f>SUM($Q$3:R$3)-$P140</f>
        <v>-220.17111111111112</v>
      </c>
      <c r="S140" s="23">
        <f>SUM($Q$3:S$3)-$P140</f>
        <v>-215.44777777777779</v>
      </c>
      <c r="T140" s="23">
        <f>SUM($Q$3:T$3)-$P140</f>
        <v>-210.53333333333333</v>
      </c>
      <c r="U140" s="23">
        <f>SUM($Q$3:U$3)-$P140</f>
        <v>-205.61888888888888</v>
      </c>
      <c r="V140" s="23">
        <f>SUM($Q$3:V$3)-$P140</f>
        <v>-199.62944444444443</v>
      </c>
      <c r="W140" s="23">
        <f>SUM($Q$3:W$3)-$P140</f>
        <v>-195.14499999999998</v>
      </c>
      <c r="X140" s="23">
        <f>SUM($Q$3:X$3)-$P140</f>
        <v>-188.72555555555556</v>
      </c>
      <c r="Y140" s="23">
        <f>SUM($Q$3:Y$3)-$P140</f>
        <v>-180.41888888888889</v>
      </c>
      <c r="Z140" s="23">
        <f>SUM($Q$3:Z$3)-$P140</f>
        <v>-172.51833333333332</v>
      </c>
      <c r="AA140" s="23">
        <f>SUM($Q$3:AA$3)-$P140</f>
        <v>-167.3411111111111</v>
      </c>
      <c r="AB140" s="23">
        <f>SUM($Q$3:AB$3)-$P140</f>
        <v>-162.11611111111111</v>
      </c>
      <c r="AC140" s="23">
        <f>SUM($Q$3:AC$3)-$P140</f>
        <v>-156.48500000000001</v>
      </c>
      <c r="AD140" s="23"/>
      <c r="AF140" s="22">
        <f t="shared" si="26"/>
        <v>42277</v>
      </c>
      <c r="AG140" s="9">
        <f t="shared" si="27"/>
        <v>230</v>
      </c>
      <c r="AH140" s="23">
        <f t="shared" si="25"/>
        <v>-219.61755555555555</v>
      </c>
      <c r="AI140" s="23">
        <f>SUM($AH$3:AI$3)-$P140</f>
        <v>-211.3231111111111</v>
      </c>
      <c r="AJ140" s="23">
        <f>SUM($AH$3:AJ$3)-$P140</f>
        <v>-202.69844444444445</v>
      </c>
      <c r="AK140" s="23">
        <f>SUM($AH$3:AK$3)-$P140</f>
        <v>-193.392</v>
      </c>
      <c r="AL140" s="23">
        <f>SUM($AH$3:AL$3)-$P140</f>
        <v>-184.08555555555554</v>
      </c>
      <c r="AM140" s="23">
        <f>SUM($AH$3:AM$3)-$P140</f>
        <v>-170.41411111111111</v>
      </c>
      <c r="AN140" s="23">
        <f>SUM($AH$3:AN$3)-$P140</f>
        <v>-162.60166666666666</v>
      </c>
      <c r="AO140" s="23">
        <f>SUM($AH$3:AO$3)-$P140</f>
        <v>-146.93222222222221</v>
      </c>
      <c r="AP140" s="23">
        <f>SUM($AH$3:AP$3)-$P140</f>
        <v>-120.79088888888887</v>
      </c>
      <c r="AQ140" s="23">
        <f>SUM($AH$3:AQ$3)-$P140</f>
        <v>-97.137222222222221</v>
      </c>
      <c r="AR140" s="23">
        <f>SUM($AH$3:AR$3)-$P140</f>
        <v>-86.846888888888884</v>
      </c>
      <c r="AS140" s="23">
        <f>SUM($AH$3:AS$3)-$P140</f>
        <v>-76.37188888888889</v>
      </c>
      <c r="AT140" s="23">
        <f>SUM($AH$3:AT$3)-$P140</f>
        <v>-64.255444444444436</v>
      </c>
      <c r="AU140" s="23"/>
    </row>
    <row r="141" spans="11:47">
      <c r="K141" s="45"/>
      <c r="L141" s="45"/>
      <c r="M141" s="58">
        <f t="shared" si="23"/>
        <v>42278</v>
      </c>
      <c r="N141" s="57">
        <f>$F$25</f>
        <v>2</v>
      </c>
      <c r="O141" s="9">
        <f t="shared" si="28"/>
        <v>0</v>
      </c>
      <c r="P141" s="9">
        <f>SUM($N$5:N141)-SUM($O$5:O141)</f>
        <v>232</v>
      </c>
      <c r="Q141" s="23">
        <f t="shared" si="24"/>
        <v>-226.79888888888888</v>
      </c>
      <c r="R141" s="23">
        <f>SUM($Q$3:R$3)-$P141</f>
        <v>-222.17111111111112</v>
      </c>
      <c r="S141" s="23">
        <f>SUM($Q$3:S$3)-$P141</f>
        <v>-217.44777777777779</v>
      </c>
      <c r="T141" s="23">
        <f>SUM($Q$3:T$3)-$P141</f>
        <v>-212.53333333333333</v>
      </c>
      <c r="U141" s="23">
        <f>SUM($Q$3:U$3)-$P141</f>
        <v>-207.61888888888888</v>
      </c>
      <c r="V141" s="23">
        <f>SUM($Q$3:V$3)-$P141</f>
        <v>-201.62944444444443</v>
      </c>
      <c r="W141" s="23">
        <f>SUM($Q$3:W$3)-$P141</f>
        <v>-197.14499999999998</v>
      </c>
      <c r="X141" s="23">
        <f>SUM($Q$3:X$3)-$P141</f>
        <v>-190.72555555555556</v>
      </c>
      <c r="Y141" s="23">
        <f>SUM($Q$3:Y$3)-$P141</f>
        <v>-182.41888888888889</v>
      </c>
      <c r="Z141" s="23">
        <f>SUM($Q$3:Z$3)-$P141</f>
        <v>-174.51833333333332</v>
      </c>
      <c r="AA141" s="23">
        <f>SUM($Q$3:AA$3)-$P141</f>
        <v>-169.3411111111111</v>
      </c>
      <c r="AB141" s="23">
        <f>SUM($Q$3:AB$3)-$P141</f>
        <v>-164.11611111111111</v>
      </c>
      <c r="AC141" s="23">
        <f>SUM($Q$3:AC$3)-$P141</f>
        <v>-158.48500000000001</v>
      </c>
      <c r="AD141" s="23"/>
      <c r="AF141" s="22">
        <f t="shared" si="26"/>
        <v>42278</v>
      </c>
      <c r="AG141" s="9">
        <f t="shared" si="27"/>
        <v>232</v>
      </c>
      <c r="AH141" s="23">
        <f t="shared" si="25"/>
        <v>-221.61755555555555</v>
      </c>
      <c r="AI141" s="23">
        <f>SUM($AH$3:AI$3)-$P141</f>
        <v>-213.3231111111111</v>
      </c>
      <c r="AJ141" s="23">
        <f>SUM($AH$3:AJ$3)-$P141</f>
        <v>-204.69844444444445</v>
      </c>
      <c r="AK141" s="23">
        <f>SUM($AH$3:AK$3)-$P141</f>
        <v>-195.392</v>
      </c>
      <c r="AL141" s="23">
        <f>SUM($AH$3:AL$3)-$P141</f>
        <v>-186.08555555555554</v>
      </c>
      <c r="AM141" s="23">
        <f>SUM($AH$3:AM$3)-$P141</f>
        <v>-172.41411111111111</v>
      </c>
      <c r="AN141" s="23">
        <f>SUM($AH$3:AN$3)-$P141</f>
        <v>-164.60166666666666</v>
      </c>
      <c r="AO141" s="23">
        <f>SUM($AH$3:AO$3)-$P141</f>
        <v>-148.93222222222221</v>
      </c>
      <c r="AP141" s="23">
        <f>SUM($AH$3:AP$3)-$P141</f>
        <v>-122.79088888888887</v>
      </c>
      <c r="AQ141" s="23">
        <f>SUM($AH$3:AQ$3)-$P141</f>
        <v>-99.137222222222221</v>
      </c>
      <c r="AR141" s="23">
        <f>SUM($AH$3:AR$3)-$P141</f>
        <v>-88.846888888888884</v>
      </c>
      <c r="AS141" s="23">
        <f>SUM($AH$3:AS$3)-$P141</f>
        <v>-78.37188888888889</v>
      </c>
      <c r="AT141" s="23">
        <f>SUM($AH$3:AT$3)-$P141</f>
        <v>-66.255444444444436</v>
      </c>
      <c r="AU141" s="23"/>
    </row>
    <row r="142" spans="11:47">
      <c r="K142" s="45"/>
      <c r="L142" s="45"/>
      <c r="M142" s="58">
        <f t="shared" si="23"/>
        <v>42279</v>
      </c>
      <c r="N142" s="57">
        <f>$G$25</f>
        <v>2</v>
      </c>
      <c r="O142" s="9">
        <f t="shared" si="28"/>
        <v>0</v>
      </c>
      <c r="P142" s="9">
        <f>SUM($N$5:N142)-SUM($O$5:O142)</f>
        <v>234</v>
      </c>
      <c r="Q142" s="23">
        <f t="shared" si="24"/>
        <v>-228.79888888888888</v>
      </c>
      <c r="R142" s="23">
        <f>SUM($Q$3:R$3)-$P142</f>
        <v>-224.17111111111112</v>
      </c>
      <c r="S142" s="23">
        <f>SUM($Q$3:S$3)-$P142</f>
        <v>-219.44777777777779</v>
      </c>
      <c r="T142" s="23">
        <f>SUM($Q$3:T$3)-$P142</f>
        <v>-214.53333333333333</v>
      </c>
      <c r="U142" s="23">
        <f>SUM($Q$3:U$3)-$P142</f>
        <v>-209.61888888888888</v>
      </c>
      <c r="V142" s="23">
        <f>SUM($Q$3:V$3)-$P142</f>
        <v>-203.62944444444443</v>
      </c>
      <c r="W142" s="23">
        <f>SUM($Q$3:W$3)-$P142</f>
        <v>-199.14499999999998</v>
      </c>
      <c r="X142" s="23">
        <f>SUM($Q$3:X$3)-$P142</f>
        <v>-192.72555555555556</v>
      </c>
      <c r="Y142" s="23">
        <f>SUM($Q$3:Y$3)-$P142</f>
        <v>-184.41888888888889</v>
      </c>
      <c r="Z142" s="23">
        <f>SUM($Q$3:Z$3)-$P142</f>
        <v>-176.51833333333332</v>
      </c>
      <c r="AA142" s="23">
        <f>SUM($Q$3:AA$3)-$P142</f>
        <v>-171.3411111111111</v>
      </c>
      <c r="AB142" s="23">
        <f>SUM($Q$3:AB$3)-$P142</f>
        <v>-166.11611111111111</v>
      </c>
      <c r="AC142" s="23">
        <f>SUM($Q$3:AC$3)-$P142</f>
        <v>-160.48500000000001</v>
      </c>
      <c r="AD142" s="23"/>
      <c r="AF142" s="22">
        <f t="shared" si="26"/>
        <v>42279</v>
      </c>
      <c r="AG142" s="9">
        <f t="shared" si="27"/>
        <v>234</v>
      </c>
      <c r="AH142" s="23">
        <f t="shared" si="25"/>
        <v>-223.61755555555555</v>
      </c>
      <c r="AI142" s="23">
        <f>SUM($AH$3:AI$3)-$P142</f>
        <v>-215.3231111111111</v>
      </c>
      <c r="AJ142" s="23">
        <f>SUM($AH$3:AJ$3)-$P142</f>
        <v>-206.69844444444445</v>
      </c>
      <c r="AK142" s="23">
        <f>SUM($AH$3:AK$3)-$P142</f>
        <v>-197.392</v>
      </c>
      <c r="AL142" s="23">
        <f>SUM($AH$3:AL$3)-$P142</f>
        <v>-188.08555555555554</v>
      </c>
      <c r="AM142" s="23">
        <f>SUM($AH$3:AM$3)-$P142</f>
        <v>-174.41411111111111</v>
      </c>
      <c r="AN142" s="23">
        <f>SUM($AH$3:AN$3)-$P142</f>
        <v>-166.60166666666666</v>
      </c>
      <c r="AO142" s="23">
        <f>SUM($AH$3:AO$3)-$P142</f>
        <v>-150.93222222222221</v>
      </c>
      <c r="AP142" s="23">
        <f>SUM($AH$3:AP$3)-$P142</f>
        <v>-124.79088888888887</v>
      </c>
      <c r="AQ142" s="23">
        <f>SUM($AH$3:AQ$3)-$P142</f>
        <v>-101.13722222222222</v>
      </c>
      <c r="AR142" s="23">
        <f>SUM($AH$3:AR$3)-$P142</f>
        <v>-90.846888888888884</v>
      </c>
      <c r="AS142" s="23">
        <f>SUM($AH$3:AS$3)-$P142</f>
        <v>-80.37188888888889</v>
      </c>
      <c r="AT142" s="23">
        <f>SUM($AH$3:AT$3)-$P142</f>
        <v>-68.255444444444436</v>
      </c>
      <c r="AU142" s="23"/>
    </row>
    <row r="143" spans="11:47">
      <c r="K143" s="45"/>
      <c r="L143" s="45"/>
      <c r="M143" s="58">
        <f t="shared" si="23"/>
        <v>42280</v>
      </c>
      <c r="N143" s="57">
        <f>$H$25</f>
        <v>2</v>
      </c>
      <c r="O143" s="9">
        <f t="shared" si="28"/>
        <v>0</v>
      </c>
      <c r="P143" s="9">
        <f>SUM($N$5:N143)-SUM($O$5:O143)</f>
        <v>236</v>
      </c>
      <c r="Q143" s="23">
        <f t="shared" si="24"/>
        <v>-230.79888888888888</v>
      </c>
      <c r="R143" s="23">
        <f>SUM($Q$3:R$3)-$P143</f>
        <v>-226.17111111111112</v>
      </c>
      <c r="S143" s="23">
        <f>SUM($Q$3:S$3)-$P143</f>
        <v>-221.44777777777779</v>
      </c>
      <c r="T143" s="23">
        <f>SUM($Q$3:T$3)-$P143</f>
        <v>-216.53333333333333</v>
      </c>
      <c r="U143" s="23">
        <f>SUM($Q$3:U$3)-$P143</f>
        <v>-211.61888888888888</v>
      </c>
      <c r="V143" s="23">
        <f>SUM($Q$3:V$3)-$P143</f>
        <v>-205.62944444444443</v>
      </c>
      <c r="W143" s="23">
        <f>SUM($Q$3:W$3)-$P143</f>
        <v>-201.14499999999998</v>
      </c>
      <c r="X143" s="23">
        <f>SUM($Q$3:X$3)-$P143</f>
        <v>-194.72555555555556</v>
      </c>
      <c r="Y143" s="23">
        <f>SUM($Q$3:Y$3)-$P143</f>
        <v>-186.41888888888889</v>
      </c>
      <c r="Z143" s="23">
        <f>SUM($Q$3:Z$3)-$P143</f>
        <v>-178.51833333333332</v>
      </c>
      <c r="AA143" s="23">
        <f>SUM($Q$3:AA$3)-$P143</f>
        <v>-173.3411111111111</v>
      </c>
      <c r="AB143" s="23">
        <f>SUM($Q$3:AB$3)-$P143</f>
        <v>-168.11611111111111</v>
      </c>
      <c r="AC143" s="23">
        <f>SUM($Q$3:AC$3)-$P143</f>
        <v>-162.48500000000001</v>
      </c>
      <c r="AD143" s="23"/>
      <c r="AF143" s="22">
        <f t="shared" si="26"/>
        <v>42280</v>
      </c>
      <c r="AG143" s="9">
        <f t="shared" si="27"/>
        <v>236</v>
      </c>
      <c r="AH143" s="23">
        <f t="shared" si="25"/>
        <v>-225.61755555555555</v>
      </c>
      <c r="AI143" s="23">
        <f>SUM($AH$3:AI$3)-$P143</f>
        <v>-217.3231111111111</v>
      </c>
      <c r="AJ143" s="23">
        <f>SUM($AH$3:AJ$3)-$P143</f>
        <v>-208.69844444444445</v>
      </c>
      <c r="AK143" s="23">
        <f>SUM($AH$3:AK$3)-$P143</f>
        <v>-199.392</v>
      </c>
      <c r="AL143" s="23">
        <f>SUM($AH$3:AL$3)-$P143</f>
        <v>-190.08555555555554</v>
      </c>
      <c r="AM143" s="23">
        <f>SUM($AH$3:AM$3)-$P143</f>
        <v>-176.41411111111111</v>
      </c>
      <c r="AN143" s="23">
        <f>SUM($AH$3:AN$3)-$P143</f>
        <v>-168.60166666666666</v>
      </c>
      <c r="AO143" s="23">
        <f>SUM($AH$3:AO$3)-$P143</f>
        <v>-152.93222222222221</v>
      </c>
      <c r="AP143" s="23">
        <f>SUM($AH$3:AP$3)-$P143</f>
        <v>-126.79088888888887</v>
      </c>
      <c r="AQ143" s="23">
        <f>SUM($AH$3:AQ$3)-$P143</f>
        <v>-103.13722222222222</v>
      </c>
      <c r="AR143" s="23">
        <f>SUM($AH$3:AR$3)-$P143</f>
        <v>-92.846888888888884</v>
      </c>
      <c r="AS143" s="23">
        <f>SUM($AH$3:AS$3)-$P143</f>
        <v>-82.37188888888889</v>
      </c>
      <c r="AT143" s="23">
        <f>SUM($AH$3:AT$3)-$P143</f>
        <v>-70.255444444444436</v>
      </c>
      <c r="AU143" s="23"/>
    </row>
    <row r="144" spans="11:47">
      <c r="K144" s="45"/>
      <c r="L144" s="45"/>
      <c r="M144" s="58">
        <f t="shared" si="23"/>
        <v>42281</v>
      </c>
      <c r="N144" s="106">
        <f>$I$25</f>
        <v>0</v>
      </c>
      <c r="O144" s="9">
        <f t="shared" si="28"/>
        <v>0</v>
      </c>
      <c r="P144" s="9">
        <f>SUM($N$5:N144)-SUM($O$5:O144)</f>
        <v>236</v>
      </c>
      <c r="Q144" s="23">
        <f t="shared" si="24"/>
        <v>-230.79888888888888</v>
      </c>
      <c r="R144" s="23">
        <f>SUM($Q$3:R$3)-$P144</f>
        <v>-226.17111111111112</v>
      </c>
      <c r="S144" s="23">
        <f>SUM($Q$3:S$3)-$P144</f>
        <v>-221.44777777777779</v>
      </c>
      <c r="T144" s="23">
        <f>SUM($Q$3:T$3)-$P144</f>
        <v>-216.53333333333333</v>
      </c>
      <c r="U144" s="23">
        <f>SUM($Q$3:U$3)-$P144</f>
        <v>-211.61888888888888</v>
      </c>
      <c r="V144" s="23">
        <f>SUM($Q$3:V$3)-$P144</f>
        <v>-205.62944444444443</v>
      </c>
      <c r="W144" s="23">
        <f>SUM($Q$3:W$3)-$P144</f>
        <v>-201.14499999999998</v>
      </c>
      <c r="X144" s="23">
        <f>SUM($Q$3:X$3)-$P144</f>
        <v>-194.72555555555556</v>
      </c>
      <c r="Y144" s="23">
        <f>SUM($Q$3:Y$3)-$P144</f>
        <v>-186.41888888888889</v>
      </c>
      <c r="Z144" s="23">
        <f>SUM($Q$3:Z$3)-$P144</f>
        <v>-178.51833333333332</v>
      </c>
      <c r="AA144" s="23">
        <f>SUM($Q$3:AA$3)-$P144</f>
        <v>-173.3411111111111</v>
      </c>
      <c r="AB144" s="23">
        <f>SUM($Q$3:AB$3)-$P144</f>
        <v>-168.11611111111111</v>
      </c>
      <c r="AC144" s="23">
        <f>SUM($Q$3:AC$3)-$P144</f>
        <v>-162.48500000000001</v>
      </c>
      <c r="AD144" s="23"/>
      <c r="AF144" s="22">
        <f t="shared" si="26"/>
        <v>42281</v>
      </c>
      <c r="AG144" s="9">
        <f t="shared" si="27"/>
        <v>236</v>
      </c>
      <c r="AH144" s="23">
        <f t="shared" si="25"/>
        <v>-225.61755555555555</v>
      </c>
      <c r="AI144" s="23">
        <f>SUM($AH$3:AI$3)-$P144</f>
        <v>-217.3231111111111</v>
      </c>
      <c r="AJ144" s="23">
        <f>SUM($AH$3:AJ$3)-$P144</f>
        <v>-208.69844444444445</v>
      </c>
      <c r="AK144" s="23">
        <f>SUM($AH$3:AK$3)-$P144</f>
        <v>-199.392</v>
      </c>
      <c r="AL144" s="23">
        <f>SUM($AH$3:AL$3)-$P144</f>
        <v>-190.08555555555554</v>
      </c>
      <c r="AM144" s="23">
        <f>SUM($AH$3:AM$3)-$P144</f>
        <v>-176.41411111111111</v>
      </c>
      <c r="AN144" s="23">
        <f>SUM($AH$3:AN$3)-$P144</f>
        <v>-168.60166666666666</v>
      </c>
      <c r="AO144" s="23">
        <f>SUM($AH$3:AO$3)-$P144</f>
        <v>-152.93222222222221</v>
      </c>
      <c r="AP144" s="23">
        <f>SUM($AH$3:AP$3)-$P144</f>
        <v>-126.79088888888887</v>
      </c>
      <c r="AQ144" s="23">
        <f>SUM($AH$3:AQ$3)-$P144</f>
        <v>-103.13722222222222</v>
      </c>
      <c r="AR144" s="23">
        <f>SUM($AH$3:AR$3)-$P144</f>
        <v>-92.846888888888884</v>
      </c>
      <c r="AS144" s="23">
        <f>SUM($AH$3:AS$3)-$P144</f>
        <v>-82.37188888888889</v>
      </c>
      <c r="AT144" s="23">
        <f>SUM($AH$3:AT$3)-$P144</f>
        <v>-70.255444444444436</v>
      </c>
      <c r="AU144" s="23"/>
    </row>
    <row r="145" spans="11:47">
      <c r="K145" s="45"/>
      <c r="L145" s="45"/>
      <c r="M145" s="58">
        <f t="shared" si="23"/>
        <v>42282</v>
      </c>
      <c r="N145" s="57">
        <f>$C$25</f>
        <v>2</v>
      </c>
      <c r="O145" s="9">
        <f t="shared" si="28"/>
        <v>0</v>
      </c>
      <c r="P145" s="9">
        <f>SUM($N$5:N145)-SUM($O$5:O145)</f>
        <v>238</v>
      </c>
      <c r="Q145" s="23">
        <f t="shared" si="24"/>
        <v>-232.79888888888888</v>
      </c>
      <c r="R145" s="23">
        <f>SUM($Q$3:R$3)-$P145</f>
        <v>-228.17111111111112</v>
      </c>
      <c r="S145" s="23">
        <f>SUM($Q$3:S$3)-$P145</f>
        <v>-223.44777777777779</v>
      </c>
      <c r="T145" s="23">
        <f>SUM($Q$3:T$3)-$P145</f>
        <v>-218.53333333333333</v>
      </c>
      <c r="U145" s="23">
        <f>SUM($Q$3:U$3)-$P145</f>
        <v>-213.61888888888888</v>
      </c>
      <c r="V145" s="23">
        <f>SUM($Q$3:V$3)-$P145</f>
        <v>-207.62944444444443</v>
      </c>
      <c r="W145" s="23">
        <f>SUM($Q$3:W$3)-$P145</f>
        <v>-203.14499999999998</v>
      </c>
      <c r="X145" s="23">
        <f>SUM($Q$3:X$3)-$P145</f>
        <v>-196.72555555555556</v>
      </c>
      <c r="Y145" s="23">
        <f>SUM($Q$3:Y$3)-$P145</f>
        <v>-188.41888888888889</v>
      </c>
      <c r="Z145" s="23">
        <f>SUM($Q$3:Z$3)-$P145</f>
        <v>-180.51833333333332</v>
      </c>
      <c r="AA145" s="23">
        <f>SUM($Q$3:AA$3)-$P145</f>
        <v>-175.3411111111111</v>
      </c>
      <c r="AB145" s="23">
        <f>SUM($Q$3:AB$3)-$P145</f>
        <v>-170.11611111111111</v>
      </c>
      <c r="AC145" s="23">
        <f>SUM($Q$3:AC$3)-$P145</f>
        <v>-164.48500000000001</v>
      </c>
      <c r="AD145" s="23"/>
      <c r="AF145" s="22">
        <f t="shared" si="26"/>
        <v>42282</v>
      </c>
      <c r="AG145" s="9">
        <f t="shared" si="27"/>
        <v>238</v>
      </c>
      <c r="AH145" s="23">
        <f t="shared" si="25"/>
        <v>-227.61755555555555</v>
      </c>
      <c r="AI145" s="23">
        <f>SUM($AH$3:AI$3)-$P145</f>
        <v>-219.3231111111111</v>
      </c>
      <c r="AJ145" s="23">
        <f>SUM($AH$3:AJ$3)-$P145</f>
        <v>-210.69844444444445</v>
      </c>
      <c r="AK145" s="23">
        <f>SUM($AH$3:AK$3)-$P145</f>
        <v>-201.392</v>
      </c>
      <c r="AL145" s="23">
        <f>SUM($AH$3:AL$3)-$P145</f>
        <v>-192.08555555555554</v>
      </c>
      <c r="AM145" s="23">
        <f>SUM($AH$3:AM$3)-$P145</f>
        <v>-178.41411111111111</v>
      </c>
      <c r="AN145" s="23">
        <f>SUM($AH$3:AN$3)-$P145</f>
        <v>-170.60166666666666</v>
      </c>
      <c r="AO145" s="23">
        <f>SUM($AH$3:AO$3)-$P145</f>
        <v>-154.93222222222221</v>
      </c>
      <c r="AP145" s="23">
        <f>SUM($AH$3:AP$3)-$P145</f>
        <v>-128.79088888888887</v>
      </c>
      <c r="AQ145" s="23">
        <f>SUM($AH$3:AQ$3)-$P145</f>
        <v>-105.13722222222222</v>
      </c>
      <c r="AR145" s="23">
        <f>SUM($AH$3:AR$3)-$P145</f>
        <v>-94.846888888888884</v>
      </c>
      <c r="AS145" s="23">
        <f>SUM($AH$3:AS$3)-$P145</f>
        <v>-84.37188888888889</v>
      </c>
      <c r="AT145" s="23">
        <f>SUM($AH$3:AT$3)-$P145</f>
        <v>-72.255444444444436</v>
      </c>
      <c r="AU145" s="23"/>
    </row>
    <row r="146" spans="11:47">
      <c r="K146" s="45"/>
      <c r="L146" s="45"/>
      <c r="M146" s="58">
        <f t="shared" si="23"/>
        <v>42283</v>
      </c>
      <c r="N146" s="57">
        <f>$D$25</f>
        <v>2</v>
      </c>
      <c r="O146" s="9">
        <f t="shared" si="28"/>
        <v>0</v>
      </c>
      <c r="P146" s="9">
        <f>SUM($N$5:N146)-SUM($O$5:O146)</f>
        <v>240</v>
      </c>
      <c r="Q146" s="23">
        <f t="shared" si="24"/>
        <v>-234.79888888888888</v>
      </c>
      <c r="R146" s="23">
        <f>SUM($Q$3:R$3)-$P146</f>
        <v>-230.17111111111112</v>
      </c>
      <c r="S146" s="23">
        <f>SUM($Q$3:S$3)-$P146</f>
        <v>-225.44777777777779</v>
      </c>
      <c r="T146" s="23">
        <f>SUM($Q$3:T$3)-$P146</f>
        <v>-220.53333333333333</v>
      </c>
      <c r="U146" s="23">
        <f>SUM($Q$3:U$3)-$P146</f>
        <v>-215.61888888888888</v>
      </c>
      <c r="V146" s="23">
        <f>SUM($Q$3:V$3)-$P146</f>
        <v>-209.62944444444443</v>
      </c>
      <c r="W146" s="23">
        <f>SUM($Q$3:W$3)-$P146</f>
        <v>-205.14499999999998</v>
      </c>
      <c r="X146" s="23">
        <f>SUM($Q$3:X$3)-$P146</f>
        <v>-198.72555555555556</v>
      </c>
      <c r="Y146" s="23">
        <f>SUM($Q$3:Y$3)-$P146</f>
        <v>-190.41888888888889</v>
      </c>
      <c r="Z146" s="23">
        <f>SUM($Q$3:Z$3)-$P146</f>
        <v>-182.51833333333332</v>
      </c>
      <c r="AA146" s="23">
        <f>SUM($Q$3:AA$3)-$P146</f>
        <v>-177.3411111111111</v>
      </c>
      <c r="AB146" s="23">
        <f>SUM($Q$3:AB$3)-$P146</f>
        <v>-172.11611111111111</v>
      </c>
      <c r="AC146" s="23">
        <f>SUM($Q$3:AC$3)-$P146</f>
        <v>-166.48500000000001</v>
      </c>
      <c r="AD146" s="23"/>
      <c r="AF146" s="22">
        <f t="shared" si="26"/>
        <v>42283</v>
      </c>
      <c r="AG146" s="9">
        <f t="shared" si="27"/>
        <v>240</v>
      </c>
      <c r="AH146" s="23">
        <f t="shared" si="25"/>
        <v>-229.61755555555555</v>
      </c>
      <c r="AI146" s="23">
        <f>SUM($AH$3:AI$3)-$P146</f>
        <v>-221.3231111111111</v>
      </c>
      <c r="AJ146" s="23">
        <f>SUM($AH$3:AJ$3)-$P146</f>
        <v>-212.69844444444445</v>
      </c>
      <c r="AK146" s="23">
        <f>SUM($AH$3:AK$3)-$P146</f>
        <v>-203.392</v>
      </c>
      <c r="AL146" s="23">
        <f>SUM($AH$3:AL$3)-$P146</f>
        <v>-194.08555555555554</v>
      </c>
      <c r="AM146" s="23">
        <f>SUM($AH$3:AM$3)-$P146</f>
        <v>-180.41411111111111</v>
      </c>
      <c r="AN146" s="23">
        <f>SUM($AH$3:AN$3)-$P146</f>
        <v>-172.60166666666666</v>
      </c>
      <c r="AO146" s="23">
        <f>SUM($AH$3:AO$3)-$P146</f>
        <v>-156.93222222222221</v>
      </c>
      <c r="AP146" s="23">
        <f>SUM($AH$3:AP$3)-$P146</f>
        <v>-130.79088888888887</v>
      </c>
      <c r="AQ146" s="23">
        <f>SUM($AH$3:AQ$3)-$P146</f>
        <v>-107.13722222222222</v>
      </c>
      <c r="AR146" s="23">
        <f>SUM($AH$3:AR$3)-$P146</f>
        <v>-96.846888888888884</v>
      </c>
      <c r="AS146" s="23">
        <f>SUM($AH$3:AS$3)-$P146</f>
        <v>-86.37188888888889</v>
      </c>
      <c r="AT146" s="23">
        <f>SUM($AH$3:AT$3)-$P146</f>
        <v>-74.255444444444436</v>
      </c>
      <c r="AU146" s="23"/>
    </row>
    <row r="147" spans="11:47">
      <c r="K147" s="45"/>
      <c r="L147" s="45"/>
      <c r="M147" s="58">
        <f t="shared" si="23"/>
        <v>42284</v>
      </c>
      <c r="N147" s="57">
        <f>$E$25</f>
        <v>2</v>
      </c>
      <c r="O147" s="9">
        <f t="shared" si="28"/>
        <v>0</v>
      </c>
      <c r="P147" s="9">
        <f>SUM($N$5:N147)-SUM($O$5:O147)</f>
        <v>242</v>
      </c>
      <c r="Q147" s="23">
        <f t="shared" si="24"/>
        <v>-236.79888888888888</v>
      </c>
      <c r="R147" s="23">
        <f>SUM($Q$3:R$3)-$P147</f>
        <v>-232.17111111111112</v>
      </c>
      <c r="S147" s="23">
        <f>SUM($Q$3:S$3)-$P147</f>
        <v>-227.44777777777779</v>
      </c>
      <c r="T147" s="23">
        <f>SUM($Q$3:T$3)-$P147</f>
        <v>-222.53333333333333</v>
      </c>
      <c r="U147" s="23">
        <f>SUM($Q$3:U$3)-$P147</f>
        <v>-217.61888888888888</v>
      </c>
      <c r="V147" s="23">
        <f>SUM($Q$3:V$3)-$P147</f>
        <v>-211.62944444444443</v>
      </c>
      <c r="W147" s="23">
        <f>SUM($Q$3:W$3)-$P147</f>
        <v>-207.14499999999998</v>
      </c>
      <c r="X147" s="23">
        <f>SUM($Q$3:X$3)-$P147</f>
        <v>-200.72555555555556</v>
      </c>
      <c r="Y147" s="23">
        <f>SUM($Q$3:Y$3)-$P147</f>
        <v>-192.41888888888889</v>
      </c>
      <c r="Z147" s="23">
        <f>SUM($Q$3:Z$3)-$P147</f>
        <v>-184.51833333333332</v>
      </c>
      <c r="AA147" s="23">
        <f>SUM($Q$3:AA$3)-$P147</f>
        <v>-179.3411111111111</v>
      </c>
      <c r="AB147" s="23">
        <f>SUM($Q$3:AB$3)-$P147</f>
        <v>-174.11611111111111</v>
      </c>
      <c r="AC147" s="23">
        <f>SUM($Q$3:AC$3)-$P147</f>
        <v>-168.48500000000001</v>
      </c>
      <c r="AD147" s="23"/>
      <c r="AF147" s="22">
        <f t="shared" si="26"/>
        <v>42284</v>
      </c>
      <c r="AG147" s="9">
        <f t="shared" si="27"/>
        <v>242</v>
      </c>
      <c r="AH147" s="23">
        <f t="shared" si="25"/>
        <v>-231.61755555555555</v>
      </c>
      <c r="AI147" s="23">
        <f>SUM($AH$3:AI$3)-$P147</f>
        <v>-223.3231111111111</v>
      </c>
      <c r="AJ147" s="23">
        <f>SUM($AH$3:AJ$3)-$P147</f>
        <v>-214.69844444444445</v>
      </c>
      <c r="AK147" s="23">
        <f>SUM($AH$3:AK$3)-$P147</f>
        <v>-205.392</v>
      </c>
      <c r="AL147" s="23">
        <f>SUM($AH$3:AL$3)-$P147</f>
        <v>-196.08555555555554</v>
      </c>
      <c r="AM147" s="23">
        <f>SUM($AH$3:AM$3)-$P147</f>
        <v>-182.41411111111111</v>
      </c>
      <c r="AN147" s="23">
        <f>SUM($AH$3:AN$3)-$P147</f>
        <v>-174.60166666666666</v>
      </c>
      <c r="AO147" s="23">
        <f>SUM($AH$3:AO$3)-$P147</f>
        <v>-158.93222222222221</v>
      </c>
      <c r="AP147" s="23">
        <f>SUM($AH$3:AP$3)-$P147</f>
        <v>-132.79088888888887</v>
      </c>
      <c r="AQ147" s="23">
        <f>SUM($AH$3:AQ$3)-$P147</f>
        <v>-109.13722222222222</v>
      </c>
      <c r="AR147" s="23">
        <f>SUM($AH$3:AR$3)-$P147</f>
        <v>-98.846888888888884</v>
      </c>
      <c r="AS147" s="23">
        <f>SUM($AH$3:AS$3)-$P147</f>
        <v>-88.37188888888889</v>
      </c>
      <c r="AT147" s="23">
        <f>SUM($AH$3:AT$3)-$P147</f>
        <v>-76.255444444444436</v>
      </c>
      <c r="AU147" s="23"/>
    </row>
    <row r="148" spans="11:47">
      <c r="K148" s="45"/>
      <c r="L148" s="45"/>
      <c r="M148" s="58">
        <f t="shared" si="23"/>
        <v>42285</v>
      </c>
      <c r="N148" s="57">
        <f>$F$25</f>
        <v>2</v>
      </c>
      <c r="O148" s="9">
        <f t="shared" si="28"/>
        <v>0</v>
      </c>
      <c r="P148" s="9">
        <f>SUM($N$5:N148)-SUM($O$5:O148)</f>
        <v>244</v>
      </c>
      <c r="Q148" s="23">
        <f t="shared" si="24"/>
        <v>-238.79888888888888</v>
      </c>
      <c r="R148" s="23">
        <f>SUM($Q$3:R$3)-$P148</f>
        <v>-234.17111111111112</v>
      </c>
      <c r="S148" s="23">
        <f>SUM($Q$3:S$3)-$P148</f>
        <v>-229.44777777777779</v>
      </c>
      <c r="T148" s="23">
        <f>SUM($Q$3:T$3)-$P148</f>
        <v>-224.53333333333333</v>
      </c>
      <c r="U148" s="23">
        <f>SUM($Q$3:U$3)-$P148</f>
        <v>-219.61888888888888</v>
      </c>
      <c r="V148" s="23">
        <f>SUM($Q$3:V$3)-$P148</f>
        <v>-213.62944444444443</v>
      </c>
      <c r="W148" s="23">
        <f>SUM($Q$3:W$3)-$P148</f>
        <v>-209.14499999999998</v>
      </c>
      <c r="X148" s="23">
        <f>SUM($Q$3:X$3)-$P148</f>
        <v>-202.72555555555556</v>
      </c>
      <c r="Y148" s="23">
        <f>SUM($Q$3:Y$3)-$P148</f>
        <v>-194.41888888888889</v>
      </c>
      <c r="Z148" s="23">
        <f>SUM($Q$3:Z$3)-$P148</f>
        <v>-186.51833333333332</v>
      </c>
      <c r="AA148" s="23">
        <f>SUM($Q$3:AA$3)-$P148</f>
        <v>-181.3411111111111</v>
      </c>
      <c r="AB148" s="23">
        <f>SUM($Q$3:AB$3)-$P148</f>
        <v>-176.11611111111111</v>
      </c>
      <c r="AC148" s="23">
        <f>SUM($Q$3:AC$3)-$P148</f>
        <v>-170.48500000000001</v>
      </c>
      <c r="AD148" s="23"/>
      <c r="AF148" s="22">
        <f t="shared" si="26"/>
        <v>42285</v>
      </c>
      <c r="AG148" s="9">
        <f t="shared" si="27"/>
        <v>244</v>
      </c>
      <c r="AH148" s="23">
        <f t="shared" si="25"/>
        <v>-233.61755555555555</v>
      </c>
      <c r="AI148" s="23">
        <f>SUM($AH$3:AI$3)-$P148</f>
        <v>-225.3231111111111</v>
      </c>
      <c r="AJ148" s="23">
        <f>SUM($AH$3:AJ$3)-$P148</f>
        <v>-216.69844444444445</v>
      </c>
      <c r="AK148" s="23">
        <f>SUM($AH$3:AK$3)-$P148</f>
        <v>-207.392</v>
      </c>
      <c r="AL148" s="23">
        <f>SUM($AH$3:AL$3)-$P148</f>
        <v>-198.08555555555554</v>
      </c>
      <c r="AM148" s="23">
        <f>SUM($AH$3:AM$3)-$P148</f>
        <v>-184.41411111111111</v>
      </c>
      <c r="AN148" s="23">
        <f>SUM($AH$3:AN$3)-$P148</f>
        <v>-176.60166666666666</v>
      </c>
      <c r="AO148" s="23">
        <f>SUM($AH$3:AO$3)-$P148</f>
        <v>-160.93222222222221</v>
      </c>
      <c r="AP148" s="23">
        <f>SUM($AH$3:AP$3)-$P148</f>
        <v>-134.79088888888887</v>
      </c>
      <c r="AQ148" s="23">
        <f>SUM($AH$3:AQ$3)-$P148</f>
        <v>-111.13722222222222</v>
      </c>
      <c r="AR148" s="23">
        <f>SUM($AH$3:AR$3)-$P148</f>
        <v>-100.84688888888888</v>
      </c>
      <c r="AS148" s="23">
        <f>SUM($AH$3:AS$3)-$P148</f>
        <v>-90.37188888888889</v>
      </c>
      <c r="AT148" s="23">
        <f>SUM($AH$3:AT$3)-$P148</f>
        <v>-78.255444444444436</v>
      </c>
      <c r="AU148" s="23"/>
    </row>
    <row r="149" spans="11:47">
      <c r="K149" s="45"/>
      <c r="L149" s="45"/>
      <c r="M149" s="58">
        <f t="shared" si="23"/>
        <v>42286</v>
      </c>
      <c r="N149" s="57">
        <f>$G$25</f>
        <v>2</v>
      </c>
      <c r="O149" s="9">
        <f t="shared" si="28"/>
        <v>0</v>
      </c>
      <c r="P149" s="9">
        <f>SUM($N$5:N149)-SUM($O$5:O149)</f>
        <v>246</v>
      </c>
      <c r="Q149" s="23">
        <f t="shared" si="24"/>
        <v>-240.79888888888888</v>
      </c>
      <c r="R149" s="23">
        <f>SUM($Q$3:R$3)-$P149</f>
        <v>-236.17111111111112</v>
      </c>
      <c r="S149" s="23">
        <f>SUM($Q$3:S$3)-$P149</f>
        <v>-231.44777777777779</v>
      </c>
      <c r="T149" s="23">
        <f>SUM($Q$3:T$3)-$P149</f>
        <v>-226.53333333333333</v>
      </c>
      <c r="U149" s="23">
        <f>SUM($Q$3:U$3)-$P149</f>
        <v>-221.61888888888888</v>
      </c>
      <c r="V149" s="23">
        <f>SUM($Q$3:V$3)-$P149</f>
        <v>-215.62944444444443</v>
      </c>
      <c r="W149" s="23">
        <f>SUM($Q$3:W$3)-$P149</f>
        <v>-211.14499999999998</v>
      </c>
      <c r="X149" s="23">
        <f>SUM($Q$3:X$3)-$P149</f>
        <v>-204.72555555555556</v>
      </c>
      <c r="Y149" s="23">
        <f>SUM($Q$3:Y$3)-$P149</f>
        <v>-196.41888888888889</v>
      </c>
      <c r="Z149" s="23">
        <f>SUM($Q$3:Z$3)-$P149</f>
        <v>-188.51833333333332</v>
      </c>
      <c r="AA149" s="23">
        <f>SUM($Q$3:AA$3)-$P149</f>
        <v>-183.3411111111111</v>
      </c>
      <c r="AB149" s="23">
        <f>SUM($Q$3:AB$3)-$P149</f>
        <v>-178.11611111111111</v>
      </c>
      <c r="AC149" s="23">
        <f>SUM($Q$3:AC$3)-$P149</f>
        <v>-172.48500000000001</v>
      </c>
      <c r="AD149" s="23"/>
      <c r="AF149" s="22">
        <f t="shared" si="26"/>
        <v>42286</v>
      </c>
      <c r="AG149" s="9">
        <f t="shared" si="27"/>
        <v>246</v>
      </c>
      <c r="AH149" s="23">
        <f t="shared" si="25"/>
        <v>-235.61755555555555</v>
      </c>
      <c r="AI149" s="23">
        <f>SUM($AH$3:AI$3)-$P149</f>
        <v>-227.3231111111111</v>
      </c>
      <c r="AJ149" s="23">
        <f>SUM($AH$3:AJ$3)-$P149</f>
        <v>-218.69844444444445</v>
      </c>
      <c r="AK149" s="23">
        <f>SUM($AH$3:AK$3)-$P149</f>
        <v>-209.392</v>
      </c>
      <c r="AL149" s="23">
        <f>SUM($AH$3:AL$3)-$P149</f>
        <v>-200.08555555555554</v>
      </c>
      <c r="AM149" s="23">
        <f>SUM($AH$3:AM$3)-$P149</f>
        <v>-186.41411111111111</v>
      </c>
      <c r="AN149" s="23">
        <f>SUM($AH$3:AN$3)-$P149</f>
        <v>-178.60166666666666</v>
      </c>
      <c r="AO149" s="23">
        <f>SUM($AH$3:AO$3)-$P149</f>
        <v>-162.93222222222221</v>
      </c>
      <c r="AP149" s="23">
        <f>SUM($AH$3:AP$3)-$P149</f>
        <v>-136.79088888888887</v>
      </c>
      <c r="AQ149" s="23">
        <f>SUM($AH$3:AQ$3)-$P149</f>
        <v>-113.13722222222222</v>
      </c>
      <c r="AR149" s="23">
        <f>SUM($AH$3:AR$3)-$P149</f>
        <v>-102.84688888888888</v>
      </c>
      <c r="AS149" s="23">
        <f>SUM($AH$3:AS$3)-$P149</f>
        <v>-92.37188888888889</v>
      </c>
      <c r="AT149" s="23">
        <f>SUM($AH$3:AT$3)-$P149</f>
        <v>-80.255444444444436</v>
      </c>
      <c r="AU149" s="23"/>
    </row>
    <row r="150" spans="11:47">
      <c r="K150" s="45"/>
      <c r="L150" s="45"/>
      <c r="M150" s="58">
        <f t="shared" si="23"/>
        <v>42287</v>
      </c>
      <c r="N150" s="57">
        <f>$H$25</f>
        <v>2</v>
      </c>
      <c r="O150" s="9">
        <f t="shared" si="28"/>
        <v>0</v>
      </c>
      <c r="P150" s="9">
        <f>SUM($N$5:N150)-SUM($O$5:O150)</f>
        <v>248</v>
      </c>
      <c r="Q150" s="23">
        <f>$Q$3-$P150</f>
        <v>-242.79888888888888</v>
      </c>
      <c r="R150" s="23">
        <f>SUM($Q$3:R$3)-$P150</f>
        <v>-238.17111111111112</v>
      </c>
      <c r="S150" s="23">
        <f>SUM($Q$3:S$3)-$P150</f>
        <v>-233.44777777777779</v>
      </c>
      <c r="T150" s="23">
        <f>SUM($Q$3:T$3)-$P150</f>
        <v>-228.53333333333333</v>
      </c>
      <c r="U150" s="23">
        <f>SUM($Q$3:U$3)-$P150</f>
        <v>-223.61888888888888</v>
      </c>
      <c r="V150" s="23">
        <f>SUM($Q$3:V$3)-$P150</f>
        <v>-217.62944444444443</v>
      </c>
      <c r="W150" s="23">
        <f>SUM($Q$3:W$3)-$P150</f>
        <v>-213.14499999999998</v>
      </c>
      <c r="X150" s="23">
        <f>SUM($Q$3:X$3)-$P150</f>
        <v>-206.72555555555556</v>
      </c>
      <c r="Y150" s="23">
        <f>SUM($Q$3:Y$3)-$P150</f>
        <v>-198.41888888888889</v>
      </c>
      <c r="Z150" s="23">
        <f>SUM($Q$3:Z$3)-$P150</f>
        <v>-190.51833333333332</v>
      </c>
      <c r="AA150" s="23">
        <f>SUM($Q$3:AA$3)-$P150</f>
        <v>-185.3411111111111</v>
      </c>
      <c r="AB150" s="23">
        <f>SUM($Q$3:AB$3)-$P150</f>
        <v>-180.11611111111111</v>
      </c>
      <c r="AC150" s="23">
        <f>SUM($Q$3:AC$3)-$P150</f>
        <v>-174.48500000000001</v>
      </c>
      <c r="AD150" s="23"/>
      <c r="AF150" s="22">
        <f t="shared" si="26"/>
        <v>42287</v>
      </c>
      <c r="AG150" s="9">
        <f t="shared" si="27"/>
        <v>248</v>
      </c>
      <c r="AH150" s="23">
        <f t="shared" si="25"/>
        <v>-237.61755555555555</v>
      </c>
      <c r="AI150" s="23">
        <f>SUM($AH$3:AI$3)-$P150</f>
        <v>-229.3231111111111</v>
      </c>
      <c r="AJ150" s="23">
        <f>SUM($AH$3:AJ$3)-$P150</f>
        <v>-220.69844444444445</v>
      </c>
      <c r="AK150" s="23">
        <f>SUM($AH$3:AK$3)-$P150</f>
        <v>-211.392</v>
      </c>
      <c r="AL150" s="23">
        <f>SUM($AH$3:AL$3)-$P150</f>
        <v>-202.08555555555554</v>
      </c>
      <c r="AM150" s="23">
        <f>SUM($AH$3:AM$3)-$P150</f>
        <v>-188.41411111111111</v>
      </c>
      <c r="AN150" s="23">
        <f>SUM($AH$3:AN$3)-$P150</f>
        <v>-180.60166666666666</v>
      </c>
      <c r="AO150" s="23">
        <f>SUM($AH$3:AO$3)-$P150</f>
        <v>-164.93222222222221</v>
      </c>
      <c r="AP150" s="23">
        <f>SUM($AH$3:AP$3)-$P150</f>
        <v>-138.79088888888887</v>
      </c>
      <c r="AQ150" s="23">
        <f>SUM($AH$3:AQ$3)-$P150</f>
        <v>-115.13722222222222</v>
      </c>
      <c r="AR150" s="23">
        <f>SUM($AH$3:AR$3)-$P150</f>
        <v>-104.84688888888888</v>
      </c>
      <c r="AS150" s="23">
        <f>SUM($AH$3:AS$3)-$P150</f>
        <v>-94.37188888888889</v>
      </c>
      <c r="AT150" s="23">
        <f>SUM($AH$3:AT$3)-$P150</f>
        <v>-82.255444444444436</v>
      </c>
      <c r="AU150" s="23"/>
    </row>
    <row r="151" spans="11:47">
      <c r="K151" s="45"/>
      <c r="L151" s="45"/>
      <c r="M151" s="58">
        <f t="shared" si="23"/>
        <v>42288</v>
      </c>
      <c r="N151" s="106">
        <f>$I$25</f>
        <v>0</v>
      </c>
      <c r="O151" s="9">
        <f t="shared" si="28"/>
        <v>0</v>
      </c>
      <c r="P151" s="9">
        <f>SUM($N$5:N151)-SUM($O$5:O151)</f>
        <v>248</v>
      </c>
      <c r="Q151" s="23">
        <f t="shared" si="24"/>
        <v>-242.79888888888888</v>
      </c>
      <c r="R151" s="23">
        <f>SUM($Q$3:R$3)-$P151</f>
        <v>-238.17111111111112</v>
      </c>
      <c r="S151" s="23">
        <f>SUM($Q$3:S$3)-$P151</f>
        <v>-233.44777777777779</v>
      </c>
      <c r="T151" s="23">
        <f>SUM($Q$3:T$3)-$P151</f>
        <v>-228.53333333333333</v>
      </c>
      <c r="U151" s="23">
        <f>SUM($Q$3:U$3)-$P151</f>
        <v>-223.61888888888888</v>
      </c>
      <c r="V151" s="23">
        <f>SUM($Q$3:V$3)-$P151</f>
        <v>-217.62944444444443</v>
      </c>
      <c r="W151" s="23">
        <f>SUM($Q$3:W$3)-$P151</f>
        <v>-213.14499999999998</v>
      </c>
      <c r="X151" s="23">
        <f>SUM($Q$3:X$3)-$P151</f>
        <v>-206.72555555555556</v>
      </c>
      <c r="Y151" s="23">
        <f>SUM($Q$3:Y$3)-$P151</f>
        <v>-198.41888888888889</v>
      </c>
      <c r="Z151" s="23">
        <f>SUM($Q$3:Z$3)-$P151</f>
        <v>-190.51833333333332</v>
      </c>
      <c r="AA151" s="23">
        <f>SUM($Q$3:AA$3)-$P151</f>
        <v>-185.3411111111111</v>
      </c>
      <c r="AB151" s="23">
        <f>SUM($Q$3:AB$3)-$P151</f>
        <v>-180.11611111111111</v>
      </c>
      <c r="AC151" s="23">
        <f>SUM($Q$3:AC$3)-$P151</f>
        <v>-174.48500000000001</v>
      </c>
      <c r="AD151" s="23"/>
      <c r="AF151" s="22">
        <f t="shared" si="26"/>
        <v>42288</v>
      </c>
      <c r="AG151" s="9">
        <f t="shared" si="27"/>
        <v>248</v>
      </c>
      <c r="AH151" s="23">
        <f t="shared" si="25"/>
        <v>-237.61755555555555</v>
      </c>
      <c r="AI151" s="23">
        <f>SUM($AH$3:AI$3)-$P151</f>
        <v>-229.3231111111111</v>
      </c>
      <c r="AJ151" s="23">
        <f>SUM($AH$3:AJ$3)-$P151</f>
        <v>-220.69844444444445</v>
      </c>
      <c r="AK151" s="23">
        <f>SUM($AH$3:AK$3)-$P151</f>
        <v>-211.392</v>
      </c>
      <c r="AL151" s="23">
        <f>SUM($AH$3:AL$3)-$P151</f>
        <v>-202.08555555555554</v>
      </c>
      <c r="AM151" s="23">
        <f>SUM($AH$3:AM$3)-$P151</f>
        <v>-188.41411111111111</v>
      </c>
      <c r="AN151" s="23">
        <f>SUM($AH$3:AN$3)-$P151</f>
        <v>-180.60166666666666</v>
      </c>
      <c r="AO151" s="23">
        <f>SUM($AH$3:AO$3)-$P151</f>
        <v>-164.93222222222221</v>
      </c>
      <c r="AP151" s="23">
        <f>SUM($AH$3:AP$3)-$P151</f>
        <v>-138.79088888888887</v>
      </c>
      <c r="AQ151" s="23">
        <f>SUM($AH$3:AQ$3)-$P151</f>
        <v>-115.13722222222222</v>
      </c>
      <c r="AR151" s="23">
        <f>SUM($AH$3:AR$3)-$P151</f>
        <v>-104.84688888888888</v>
      </c>
      <c r="AS151" s="23">
        <f>SUM($AH$3:AS$3)-$P151</f>
        <v>-94.37188888888889</v>
      </c>
      <c r="AT151" s="23">
        <f>SUM($AH$3:AT$3)-$P151</f>
        <v>-82.255444444444436</v>
      </c>
      <c r="AU151" s="23"/>
    </row>
    <row r="152" spans="11:47">
      <c r="K152" s="45"/>
      <c r="L152" s="45"/>
      <c r="M152" s="58">
        <f t="shared" si="23"/>
        <v>42289</v>
      </c>
      <c r="N152" s="57">
        <f>$C$25</f>
        <v>2</v>
      </c>
      <c r="O152" s="9">
        <f t="shared" si="28"/>
        <v>0</v>
      </c>
      <c r="P152" s="9">
        <f>SUM($N$5:N152)-SUM($O$5:O152)</f>
        <v>250</v>
      </c>
      <c r="Q152" s="23">
        <f t="shared" ref="Q152:Q192" si="29">$Q$3-$P152</f>
        <v>-244.79888888888888</v>
      </c>
      <c r="R152" s="23">
        <f>SUM($Q$3:R$3)-$P152</f>
        <v>-240.17111111111112</v>
      </c>
      <c r="S152" s="23">
        <f>SUM($Q$3:S$3)-$P152</f>
        <v>-235.44777777777779</v>
      </c>
      <c r="T152" s="23">
        <f>SUM($Q$3:T$3)-$P152</f>
        <v>-230.53333333333333</v>
      </c>
      <c r="U152" s="23">
        <f>SUM($Q$3:U$3)-$P152</f>
        <v>-225.61888888888888</v>
      </c>
      <c r="V152" s="23">
        <f>SUM($Q$3:V$3)-$P152</f>
        <v>-219.62944444444443</v>
      </c>
      <c r="W152" s="23">
        <f>SUM($Q$3:W$3)-$P152</f>
        <v>-215.14499999999998</v>
      </c>
      <c r="X152" s="23">
        <f>SUM($Q$3:X$3)-$P152</f>
        <v>-208.72555555555556</v>
      </c>
      <c r="Y152" s="23">
        <f>SUM($Q$3:Y$3)-$P152</f>
        <v>-200.41888888888889</v>
      </c>
      <c r="Z152" s="23">
        <f>SUM($Q$3:Z$3)-$P152</f>
        <v>-192.51833333333332</v>
      </c>
      <c r="AA152" s="23">
        <f>SUM($Q$3:AA$3)-$P152</f>
        <v>-187.3411111111111</v>
      </c>
      <c r="AB152" s="23">
        <f>SUM($Q$3:AB$3)-$P152</f>
        <v>-182.11611111111111</v>
      </c>
      <c r="AC152" s="23">
        <f>SUM($Q$3:AC$3)-$P152</f>
        <v>-176.48500000000001</v>
      </c>
      <c r="AD152" s="23"/>
      <c r="AF152" s="22">
        <f t="shared" si="26"/>
        <v>42289</v>
      </c>
      <c r="AG152" s="9">
        <f t="shared" ref="AG152:AG157" si="30">P152</f>
        <v>250</v>
      </c>
      <c r="AH152" s="23">
        <f t="shared" si="25"/>
        <v>-239.61755555555555</v>
      </c>
      <c r="AI152" s="23">
        <f>SUM($AH$3:AI$3)-$P152</f>
        <v>-231.3231111111111</v>
      </c>
      <c r="AJ152" s="23">
        <f>SUM($AH$3:AJ$3)-$P152</f>
        <v>-222.69844444444445</v>
      </c>
      <c r="AK152" s="23">
        <f>SUM($AH$3:AK$3)-$P152</f>
        <v>-213.392</v>
      </c>
      <c r="AL152" s="23">
        <f>SUM($AH$3:AL$3)-$P152</f>
        <v>-204.08555555555554</v>
      </c>
      <c r="AM152" s="23">
        <f>SUM($AH$3:AM$3)-$P152</f>
        <v>-190.41411111111111</v>
      </c>
      <c r="AN152" s="23">
        <f>SUM($AH$3:AN$3)-$P152</f>
        <v>-182.60166666666666</v>
      </c>
      <c r="AO152" s="23">
        <f>SUM($AH$3:AO$3)-$P152</f>
        <v>-166.93222222222221</v>
      </c>
      <c r="AP152" s="23">
        <f>SUM($AH$3:AP$3)-$P152</f>
        <v>-140.79088888888887</v>
      </c>
      <c r="AQ152" s="23">
        <f>SUM($AH$3:AQ$3)-$P152</f>
        <v>-117.13722222222222</v>
      </c>
      <c r="AR152" s="23">
        <f>SUM($AH$3:AR$3)-$P152</f>
        <v>-106.84688888888888</v>
      </c>
      <c r="AS152" s="23">
        <f>SUM($AH$3:AS$3)-$P152</f>
        <v>-96.37188888888889</v>
      </c>
      <c r="AT152" s="23">
        <f>SUM($AH$3:AT$3)-$P152</f>
        <v>-84.255444444444436</v>
      </c>
      <c r="AU152" s="23"/>
    </row>
    <row r="153" spans="11:47">
      <c r="K153" s="45"/>
      <c r="L153" s="45"/>
      <c r="M153" s="58">
        <f t="shared" si="23"/>
        <v>42290</v>
      </c>
      <c r="N153" s="57">
        <f>$D$25</f>
        <v>2</v>
      </c>
      <c r="O153" s="9">
        <f t="shared" si="28"/>
        <v>0</v>
      </c>
      <c r="P153" s="9">
        <f>SUM($N$5:N153)-SUM($O$5:O153)</f>
        <v>252</v>
      </c>
      <c r="Q153" s="23">
        <f t="shared" si="29"/>
        <v>-246.79888888888888</v>
      </c>
      <c r="R153" s="23">
        <f>SUM($Q$3:R$3)-$P153</f>
        <v>-242.17111111111112</v>
      </c>
      <c r="S153" s="23">
        <f>SUM($Q$3:S$3)-$P153</f>
        <v>-237.44777777777779</v>
      </c>
      <c r="T153" s="23">
        <f>SUM($Q$3:T$3)-$P153</f>
        <v>-232.53333333333333</v>
      </c>
      <c r="U153" s="23">
        <f>SUM($Q$3:U$3)-$P153</f>
        <v>-227.61888888888888</v>
      </c>
      <c r="V153" s="23">
        <f>SUM($Q$3:V$3)-$P153</f>
        <v>-221.62944444444443</v>
      </c>
      <c r="W153" s="23">
        <f>SUM($Q$3:W$3)-$P153</f>
        <v>-217.14499999999998</v>
      </c>
      <c r="X153" s="23">
        <f>SUM($Q$3:X$3)-$P153</f>
        <v>-210.72555555555556</v>
      </c>
      <c r="Y153" s="23">
        <f>SUM($Q$3:Y$3)-$P153</f>
        <v>-202.41888888888889</v>
      </c>
      <c r="Z153" s="23">
        <f>SUM($Q$3:Z$3)-$P153</f>
        <v>-194.51833333333332</v>
      </c>
      <c r="AA153" s="23">
        <f>SUM($Q$3:AA$3)-$P153</f>
        <v>-189.3411111111111</v>
      </c>
      <c r="AB153" s="23">
        <f>SUM($Q$3:AB$3)-$P153</f>
        <v>-184.11611111111111</v>
      </c>
      <c r="AC153" s="23">
        <f>SUM($Q$3:AC$3)-$P153</f>
        <v>-178.48500000000001</v>
      </c>
      <c r="AD153" s="23"/>
      <c r="AF153" s="22">
        <f t="shared" si="26"/>
        <v>42290</v>
      </c>
      <c r="AG153" s="9">
        <f t="shared" si="30"/>
        <v>252</v>
      </c>
      <c r="AH153" s="23">
        <f t="shared" si="25"/>
        <v>-241.61755555555555</v>
      </c>
      <c r="AI153" s="23">
        <f>SUM($AH$3:AI$3)-$P153</f>
        <v>-233.3231111111111</v>
      </c>
      <c r="AJ153" s="23">
        <f>SUM($AH$3:AJ$3)-$P153</f>
        <v>-224.69844444444445</v>
      </c>
      <c r="AK153" s="23">
        <f>SUM($AH$3:AK$3)-$P153</f>
        <v>-215.392</v>
      </c>
      <c r="AL153" s="23">
        <f>SUM($AH$3:AL$3)-$P153</f>
        <v>-206.08555555555554</v>
      </c>
      <c r="AM153" s="23">
        <f>SUM($AH$3:AM$3)-$P153</f>
        <v>-192.41411111111111</v>
      </c>
      <c r="AN153" s="23">
        <f>SUM($AH$3:AN$3)-$P153</f>
        <v>-184.60166666666666</v>
      </c>
      <c r="AO153" s="23">
        <f>SUM($AH$3:AO$3)-$P153</f>
        <v>-168.93222222222221</v>
      </c>
      <c r="AP153" s="23">
        <f>SUM($AH$3:AP$3)-$P153</f>
        <v>-142.79088888888887</v>
      </c>
      <c r="AQ153" s="23">
        <f>SUM($AH$3:AQ$3)-$P153</f>
        <v>-119.13722222222222</v>
      </c>
      <c r="AR153" s="23">
        <f>SUM($AH$3:AR$3)-$P153</f>
        <v>-108.84688888888888</v>
      </c>
      <c r="AS153" s="23">
        <f>SUM($AH$3:AS$3)-$P153</f>
        <v>-98.37188888888889</v>
      </c>
      <c r="AT153" s="23">
        <f>SUM($AH$3:AT$3)-$P153</f>
        <v>-86.255444444444436</v>
      </c>
      <c r="AU153" s="23"/>
    </row>
    <row r="154" spans="11:47">
      <c r="K154" s="45"/>
      <c r="L154" s="45"/>
      <c r="M154" s="58">
        <f t="shared" si="23"/>
        <v>42291</v>
      </c>
      <c r="N154" s="57">
        <f>$E$25</f>
        <v>2</v>
      </c>
      <c r="O154" s="9">
        <f t="shared" si="28"/>
        <v>0</v>
      </c>
      <c r="P154" s="9">
        <f>SUM($N$5:N154)-SUM($O$5:O154)</f>
        <v>254</v>
      </c>
      <c r="Q154" s="23">
        <f t="shared" si="29"/>
        <v>-248.79888888888888</v>
      </c>
      <c r="R154" s="23">
        <f>SUM($Q$3:R$3)-$P154</f>
        <v>-244.17111111111112</v>
      </c>
      <c r="S154" s="23">
        <f>SUM($Q$3:S$3)-$P154</f>
        <v>-239.44777777777779</v>
      </c>
      <c r="T154" s="23">
        <f>SUM($Q$3:T$3)-$P154</f>
        <v>-234.53333333333333</v>
      </c>
      <c r="U154" s="23">
        <f>SUM($Q$3:U$3)-$P154</f>
        <v>-229.61888888888888</v>
      </c>
      <c r="V154" s="23">
        <f>SUM($Q$3:V$3)-$P154</f>
        <v>-223.62944444444443</v>
      </c>
      <c r="W154" s="23">
        <f>SUM($Q$3:W$3)-$P154</f>
        <v>-219.14499999999998</v>
      </c>
      <c r="X154" s="23">
        <f>SUM($Q$3:X$3)-$P154</f>
        <v>-212.72555555555556</v>
      </c>
      <c r="Y154" s="23">
        <f>SUM($Q$3:Y$3)-$P154</f>
        <v>-204.41888888888889</v>
      </c>
      <c r="Z154" s="23">
        <f>SUM($Q$3:Z$3)-$P154</f>
        <v>-196.51833333333332</v>
      </c>
      <c r="AA154" s="23">
        <f>SUM($Q$3:AA$3)-$P154</f>
        <v>-191.3411111111111</v>
      </c>
      <c r="AB154" s="23">
        <f>SUM($Q$3:AB$3)-$P154</f>
        <v>-186.11611111111111</v>
      </c>
      <c r="AC154" s="23">
        <f>SUM($Q$3:AC$3)-$P154</f>
        <v>-180.48500000000001</v>
      </c>
      <c r="AD154" s="23"/>
      <c r="AF154" s="22">
        <f t="shared" si="26"/>
        <v>42291</v>
      </c>
      <c r="AG154" s="9">
        <f t="shared" si="30"/>
        <v>254</v>
      </c>
      <c r="AH154" s="23">
        <f t="shared" si="25"/>
        <v>-243.61755555555555</v>
      </c>
      <c r="AI154" s="23">
        <f>SUM($AH$3:AI$3)-$P154</f>
        <v>-235.3231111111111</v>
      </c>
      <c r="AJ154" s="23">
        <f>SUM($AH$3:AJ$3)-$P154</f>
        <v>-226.69844444444445</v>
      </c>
      <c r="AK154" s="23">
        <f>SUM($AH$3:AK$3)-$P154</f>
        <v>-217.392</v>
      </c>
      <c r="AL154" s="23">
        <f>SUM($AH$3:AL$3)-$P154</f>
        <v>-208.08555555555554</v>
      </c>
      <c r="AM154" s="23">
        <f>SUM($AH$3:AM$3)-$P154</f>
        <v>-194.41411111111111</v>
      </c>
      <c r="AN154" s="23">
        <f>SUM($AH$3:AN$3)-$P154</f>
        <v>-186.60166666666666</v>
      </c>
      <c r="AO154" s="23">
        <f>SUM($AH$3:AO$3)-$P154</f>
        <v>-170.93222222222221</v>
      </c>
      <c r="AP154" s="23">
        <f>SUM($AH$3:AP$3)-$P154</f>
        <v>-144.79088888888887</v>
      </c>
      <c r="AQ154" s="23">
        <f>SUM($AH$3:AQ$3)-$P154</f>
        <v>-121.13722222222222</v>
      </c>
      <c r="AR154" s="23">
        <f>SUM($AH$3:AR$3)-$P154</f>
        <v>-110.84688888888888</v>
      </c>
      <c r="AS154" s="23">
        <f>SUM($AH$3:AS$3)-$P154</f>
        <v>-100.37188888888889</v>
      </c>
      <c r="AT154" s="23">
        <f>SUM($AH$3:AT$3)-$P154</f>
        <v>-88.255444444444436</v>
      </c>
      <c r="AU154" s="23"/>
    </row>
    <row r="155" spans="11:47">
      <c r="K155" s="45"/>
      <c r="L155" s="45"/>
      <c r="M155" s="58">
        <f t="shared" si="23"/>
        <v>42292</v>
      </c>
      <c r="N155" s="57">
        <f>$F$25</f>
        <v>2</v>
      </c>
      <c r="O155" s="9">
        <f t="shared" si="28"/>
        <v>0</v>
      </c>
      <c r="P155" s="9">
        <f>SUM($N$5:N155)-SUM($O$5:O155)</f>
        <v>256</v>
      </c>
      <c r="Q155" s="23">
        <f t="shared" si="29"/>
        <v>-250.79888888888888</v>
      </c>
      <c r="R155" s="23">
        <f>SUM($Q$3:R$3)-$P155</f>
        <v>-246.17111111111112</v>
      </c>
      <c r="S155" s="23">
        <f>SUM($Q$3:S$3)-$P155</f>
        <v>-241.44777777777779</v>
      </c>
      <c r="T155" s="23">
        <f>SUM($Q$3:T$3)-$P155</f>
        <v>-236.53333333333333</v>
      </c>
      <c r="U155" s="23">
        <f>SUM($Q$3:U$3)-$P155</f>
        <v>-231.61888888888888</v>
      </c>
      <c r="V155" s="23">
        <f>SUM($Q$3:V$3)-$P155</f>
        <v>-225.62944444444443</v>
      </c>
      <c r="W155" s="23">
        <f>SUM($Q$3:W$3)-$P155</f>
        <v>-221.14499999999998</v>
      </c>
      <c r="X155" s="23">
        <f>SUM($Q$3:X$3)-$P155</f>
        <v>-214.72555555555556</v>
      </c>
      <c r="Y155" s="23">
        <f>SUM($Q$3:Y$3)-$P155</f>
        <v>-206.41888888888889</v>
      </c>
      <c r="Z155" s="23">
        <f>SUM($Q$3:Z$3)-$P155</f>
        <v>-198.51833333333332</v>
      </c>
      <c r="AA155" s="23">
        <f>SUM($Q$3:AA$3)-$P155</f>
        <v>-193.3411111111111</v>
      </c>
      <c r="AB155" s="23">
        <f>SUM($Q$3:AB$3)-$P155</f>
        <v>-188.11611111111111</v>
      </c>
      <c r="AC155" s="23">
        <f>SUM($Q$3:AC$3)-$P155</f>
        <v>-182.48500000000001</v>
      </c>
      <c r="AD155" s="23"/>
      <c r="AF155" s="22">
        <f t="shared" si="26"/>
        <v>42292</v>
      </c>
      <c r="AG155" s="9">
        <f t="shared" si="30"/>
        <v>256</v>
      </c>
      <c r="AH155" s="23">
        <f t="shared" si="25"/>
        <v>-245.61755555555555</v>
      </c>
      <c r="AI155" s="23">
        <f>SUM($AH$3:AI$3)-$P155</f>
        <v>-237.3231111111111</v>
      </c>
      <c r="AJ155" s="23">
        <f>SUM($AH$3:AJ$3)-$P155</f>
        <v>-228.69844444444445</v>
      </c>
      <c r="AK155" s="23">
        <f>SUM($AH$3:AK$3)-$P155</f>
        <v>-219.392</v>
      </c>
      <c r="AL155" s="23">
        <f>SUM($AH$3:AL$3)-$P155</f>
        <v>-210.08555555555554</v>
      </c>
      <c r="AM155" s="23">
        <f>SUM($AH$3:AM$3)-$P155</f>
        <v>-196.41411111111111</v>
      </c>
      <c r="AN155" s="23">
        <f>SUM($AH$3:AN$3)-$P155</f>
        <v>-188.60166666666666</v>
      </c>
      <c r="AO155" s="23">
        <f>SUM($AH$3:AO$3)-$P155</f>
        <v>-172.93222222222221</v>
      </c>
      <c r="AP155" s="23">
        <f>SUM($AH$3:AP$3)-$P155</f>
        <v>-146.79088888888887</v>
      </c>
      <c r="AQ155" s="23">
        <f>SUM($AH$3:AQ$3)-$P155</f>
        <v>-123.13722222222222</v>
      </c>
      <c r="AR155" s="23">
        <f>SUM($AH$3:AR$3)-$P155</f>
        <v>-112.84688888888888</v>
      </c>
      <c r="AS155" s="23">
        <f>SUM($AH$3:AS$3)-$P155</f>
        <v>-102.37188888888889</v>
      </c>
      <c r="AT155" s="23">
        <f>SUM($AH$3:AT$3)-$P155</f>
        <v>-90.255444444444436</v>
      </c>
      <c r="AU155" s="23"/>
    </row>
    <row r="156" spans="11:47">
      <c r="K156" s="45"/>
      <c r="L156" s="45"/>
      <c r="M156" s="58">
        <f t="shared" si="23"/>
        <v>42293</v>
      </c>
      <c r="N156" s="57">
        <f>$G$25</f>
        <v>2</v>
      </c>
      <c r="O156" s="9">
        <f t="shared" si="28"/>
        <v>0</v>
      </c>
      <c r="P156" s="9">
        <f>SUM($N$5:N156)-SUM($O$5:O156)</f>
        <v>258</v>
      </c>
      <c r="Q156" s="23">
        <f t="shared" si="29"/>
        <v>-252.79888888888888</v>
      </c>
      <c r="R156" s="23">
        <f>SUM($Q$3:R$3)-$P156</f>
        <v>-248.17111111111112</v>
      </c>
      <c r="S156" s="23">
        <f>SUM($Q$3:S$3)-$P156</f>
        <v>-243.44777777777779</v>
      </c>
      <c r="T156" s="23">
        <f>SUM($Q$3:T$3)-$P156</f>
        <v>-238.53333333333333</v>
      </c>
      <c r="U156" s="23">
        <f>SUM($Q$3:U$3)-$P156</f>
        <v>-233.61888888888888</v>
      </c>
      <c r="V156" s="23">
        <f>SUM($Q$3:V$3)-$P156</f>
        <v>-227.62944444444443</v>
      </c>
      <c r="W156" s="23">
        <f>SUM($Q$3:W$3)-$P156</f>
        <v>-223.14499999999998</v>
      </c>
      <c r="X156" s="23">
        <f>SUM($Q$3:X$3)-$P156</f>
        <v>-216.72555555555556</v>
      </c>
      <c r="Y156" s="23">
        <f>SUM($Q$3:Y$3)-$P156</f>
        <v>-208.41888888888889</v>
      </c>
      <c r="Z156" s="23">
        <f>SUM($Q$3:Z$3)-$P156</f>
        <v>-200.51833333333332</v>
      </c>
      <c r="AA156" s="23">
        <f>SUM($Q$3:AA$3)-$P156</f>
        <v>-195.3411111111111</v>
      </c>
      <c r="AB156" s="23">
        <f>SUM($Q$3:AB$3)-$P156</f>
        <v>-190.11611111111111</v>
      </c>
      <c r="AC156" s="23">
        <f>SUM($Q$3:AC$3)-$P156</f>
        <v>-184.48500000000001</v>
      </c>
      <c r="AD156" s="23"/>
      <c r="AF156" s="22">
        <f t="shared" si="26"/>
        <v>42293</v>
      </c>
      <c r="AG156" s="9">
        <f t="shared" si="30"/>
        <v>258</v>
      </c>
      <c r="AH156" s="23">
        <f t="shared" si="25"/>
        <v>-247.61755555555555</v>
      </c>
      <c r="AI156" s="23">
        <f>SUM($AH$3:AI$3)-$P156</f>
        <v>-239.3231111111111</v>
      </c>
      <c r="AJ156" s="23">
        <f>SUM($AH$3:AJ$3)-$P156</f>
        <v>-230.69844444444445</v>
      </c>
      <c r="AK156" s="23">
        <f>SUM($AH$3:AK$3)-$P156</f>
        <v>-221.392</v>
      </c>
      <c r="AL156" s="23">
        <f>SUM($AH$3:AL$3)-$P156</f>
        <v>-212.08555555555554</v>
      </c>
      <c r="AM156" s="23">
        <f>SUM($AH$3:AM$3)-$P156</f>
        <v>-198.41411111111111</v>
      </c>
      <c r="AN156" s="23">
        <f>SUM($AH$3:AN$3)-$P156</f>
        <v>-190.60166666666666</v>
      </c>
      <c r="AO156" s="23">
        <f>SUM($AH$3:AO$3)-$P156</f>
        <v>-174.93222222222221</v>
      </c>
      <c r="AP156" s="23">
        <f>SUM($AH$3:AP$3)-$P156</f>
        <v>-148.79088888888887</v>
      </c>
      <c r="AQ156" s="23">
        <f>SUM($AH$3:AQ$3)-$P156</f>
        <v>-125.13722222222222</v>
      </c>
      <c r="AR156" s="23">
        <f>SUM($AH$3:AR$3)-$P156</f>
        <v>-114.84688888888888</v>
      </c>
      <c r="AS156" s="23">
        <f>SUM($AH$3:AS$3)-$P156</f>
        <v>-104.37188888888889</v>
      </c>
      <c r="AT156" s="23">
        <f>SUM($AH$3:AT$3)-$P156</f>
        <v>-92.255444444444436</v>
      </c>
      <c r="AU156" s="23"/>
    </row>
    <row r="157" spans="11:47">
      <c r="K157" s="45"/>
      <c r="L157" s="45"/>
      <c r="M157" s="58">
        <f t="shared" si="23"/>
        <v>42294</v>
      </c>
      <c r="N157" s="57">
        <f>$H$25</f>
        <v>2</v>
      </c>
      <c r="O157" s="9">
        <f t="shared" si="28"/>
        <v>0</v>
      </c>
      <c r="P157" s="9">
        <f>SUM($N$5:N157)-SUM($O$5:O157)</f>
        <v>260</v>
      </c>
      <c r="Q157" s="23">
        <f>$Q$3-$P157</f>
        <v>-254.79888888888888</v>
      </c>
      <c r="R157" s="23">
        <f>SUM($Q$3:R$3)-$P157</f>
        <v>-250.17111111111112</v>
      </c>
      <c r="S157" s="23">
        <f>SUM($Q$3:S$3)-$P157</f>
        <v>-245.44777777777779</v>
      </c>
      <c r="T157" s="23">
        <f>SUM($Q$3:T$3)-$P157</f>
        <v>-240.53333333333333</v>
      </c>
      <c r="U157" s="23">
        <f>SUM($Q$3:U$3)-$P157</f>
        <v>-235.61888888888888</v>
      </c>
      <c r="V157" s="23">
        <f>SUM($Q$3:V$3)-$P157</f>
        <v>-229.62944444444443</v>
      </c>
      <c r="W157" s="23">
        <f>SUM($Q$3:W$3)-$P157</f>
        <v>-225.14499999999998</v>
      </c>
      <c r="X157" s="23">
        <f>SUM($Q$3:X$3)-$P157</f>
        <v>-218.72555555555556</v>
      </c>
      <c r="Y157" s="23">
        <f>SUM($Q$3:Y$3)-$P157</f>
        <v>-210.41888888888889</v>
      </c>
      <c r="Z157" s="23">
        <f>SUM($Q$3:Z$3)-$P157</f>
        <v>-202.51833333333332</v>
      </c>
      <c r="AA157" s="23">
        <f>SUM($Q$3:AA$3)-$P157</f>
        <v>-197.3411111111111</v>
      </c>
      <c r="AB157" s="23">
        <f>SUM($Q$3:AB$3)-$P157</f>
        <v>-192.11611111111111</v>
      </c>
      <c r="AC157" s="23">
        <f>SUM($Q$3:AC$3)-$P157</f>
        <v>-186.48500000000001</v>
      </c>
      <c r="AD157" s="23"/>
      <c r="AF157" s="22">
        <f t="shared" ref="AF157:AF162" si="31">M157</f>
        <v>42294</v>
      </c>
      <c r="AG157" s="9">
        <f t="shared" si="30"/>
        <v>260</v>
      </c>
      <c r="AH157" s="23">
        <f t="shared" si="25"/>
        <v>-249.61755555555555</v>
      </c>
      <c r="AI157" s="23">
        <f>SUM($AH$3:AI$3)-$P157</f>
        <v>-241.3231111111111</v>
      </c>
      <c r="AJ157" s="23">
        <f>SUM($AH$3:AJ$3)-$P157</f>
        <v>-232.69844444444445</v>
      </c>
      <c r="AK157" s="23">
        <f>SUM($AH$3:AK$3)-$P157</f>
        <v>-223.392</v>
      </c>
      <c r="AL157" s="23">
        <f>SUM($AH$3:AL$3)-$P157</f>
        <v>-214.08555555555554</v>
      </c>
      <c r="AM157" s="23">
        <f>SUM($AH$3:AM$3)-$P157</f>
        <v>-200.41411111111111</v>
      </c>
      <c r="AN157" s="23">
        <f>SUM($AH$3:AN$3)-$P157</f>
        <v>-192.60166666666666</v>
      </c>
      <c r="AO157" s="23">
        <f>SUM($AH$3:AO$3)-$P157</f>
        <v>-176.93222222222221</v>
      </c>
      <c r="AP157" s="23">
        <f>SUM($AH$3:AP$3)-$P157</f>
        <v>-150.79088888888887</v>
      </c>
      <c r="AQ157" s="23">
        <f>SUM($AH$3:AQ$3)-$P157</f>
        <v>-127.13722222222222</v>
      </c>
      <c r="AR157" s="23">
        <f>SUM($AH$3:AR$3)-$P157</f>
        <v>-116.84688888888888</v>
      </c>
      <c r="AS157" s="23">
        <f>SUM($AH$3:AS$3)-$P157</f>
        <v>-106.37188888888889</v>
      </c>
      <c r="AT157" s="23">
        <f>SUM($AH$3:AT$3)-$P157</f>
        <v>-94.255444444444436</v>
      </c>
      <c r="AU157" s="23"/>
    </row>
    <row r="158" spans="11:47">
      <c r="K158" s="45"/>
      <c r="L158" s="45"/>
      <c r="M158" s="58">
        <f t="shared" si="23"/>
        <v>42295</v>
      </c>
      <c r="N158" s="106">
        <f>$I$25</f>
        <v>0</v>
      </c>
      <c r="O158" s="9">
        <f t="shared" si="28"/>
        <v>0</v>
      </c>
      <c r="P158" s="9">
        <f>SUM($N$5:N158)-SUM($O$5:O158)</f>
        <v>260</v>
      </c>
      <c r="Q158" s="23">
        <f t="shared" si="29"/>
        <v>-254.79888888888888</v>
      </c>
      <c r="R158" s="23">
        <f>SUM($Q$3:R$3)-$P158</f>
        <v>-250.17111111111112</v>
      </c>
      <c r="S158" s="23">
        <f>SUM($Q$3:S$3)-$P158</f>
        <v>-245.44777777777779</v>
      </c>
      <c r="T158" s="23">
        <f>SUM($Q$3:T$3)-$P158</f>
        <v>-240.53333333333333</v>
      </c>
      <c r="U158" s="23">
        <f>SUM($Q$3:U$3)-$P158</f>
        <v>-235.61888888888888</v>
      </c>
      <c r="V158" s="23">
        <f>SUM($Q$3:V$3)-$P158</f>
        <v>-229.62944444444443</v>
      </c>
      <c r="W158" s="23">
        <f>SUM($Q$3:W$3)-$P158</f>
        <v>-225.14499999999998</v>
      </c>
      <c r="X158" s="23">
        <f>SUM($Q$3:X$3)-$P158</f>
        <v>-218.72555555555556</v>
      </c>
      <c r="Y158" s="23">
        <f>SUM($Q$3:Y$3)-$P158</f>
        <v>-210.41888888888889</v>
      </c>
      <c r="Z158" s="23">
        <f>SUM($Q$3:Z$3)-$P158</f>
        <v>-202.51833333333332</v>
      </c>
      <c r="AA158" s="23">
        <f>SUM($Q$3:AA$3)-$P158</f>
        <v>-197.3411111111111</v>
      </c>
      <c r="AB158" s="23">
        <f>SUM($Q$3:AB$3)-$P158</f>
        <v>-192.11611111111111</v>
      </c>
      <c r="AC158" s="23">
        <f>SUM($Q$3:AC$3)-$P158</f>
        <v>-186.48500000000001</v>
      </c>
      <c r="AD158" s="23"/>
      <c r="AF158" s="22">
        <f t="shared" si="31"/>
        <v>42295</v>
      </c>
      <c r="AG158" s="9">
        <f t="shared" ref="AG158:AG163" si="32">P158</f>
        <v>260</v>
      </c>
      <c r="AH158" s="23">
        <f t="shared" si="25"/>
        <v>-249.61755555555555</v>
      </c>
      <c r="AI158" s="23">
        <f>SUM($AH$3:AI$3)-$P158</f>
        <v>-241.3231111111111</v>
      </c>
      <c r="AJ158" s="23">
        <f>SUM($AH$3:AJ$3)-$P158</f>
        <v>-232.69844444444445</v>
      </c>
      <c r="AK158" s="23">
        <f>SUM($AH$3:AK$3)-$P158</f>
        <v>-223.392</v>
      </c>
      <c r="AL158" s="23">
        <f>SUM($AH$3:AL$3)-$P158</f>
        <v>-214.08555555555554</v>
      </c>
      <c r="AM158" s="23">
        <f>SUM($AH$3:AM$3)-$P158</f>
        <v>-200.41411111111111</v>
      </c>
      <c r="AN158" s="23">
        <f>SUM($AH$3:AN$3)-$P158</f>
        <v>-192.60166666666666</v>
      </c>
      <c r="AO158" s="23">
        <f>SUM($AH$3:AO$3)-$P158</f>
        <v>-176.93222222222221</v>
      </c>
      <c r="AP158" s="23">
        <f>SUM($AH$3:AP$3)-$P158</f>
        <v>-150.79088888888887</v>
      </c>
      <c r="AQ158" s="23">
        <f>SUM($AH$3:AQ$3)-$P158</f>
        <v>-127.13722222222222</v>
      </c>
      <c r="AR158" s="23">
        <f>SUM($AH$3:AR$3)-$P158</f>
        <v>-116.84688888888888</v>
      </c>
      <c r="AS158" s="23">
        <f>SUM($AH$3:AS$3)-$P158</f>
        <v>-106.37188888888889</v>
      </c>
      <c r="AT158" s="23">
        <f>SUM($AH$3:AT$3)-$P158</f>
        <v>-94.255444444444436</v>
      </c>
      <c r="AU158" s="23"/>
    </row>
    <row r="159" spans="11:47">
      <c r="K159" s="45"/>
      <c r="L159" s="45"/>
      <c r="M159" s="58">
        <f t="shared" si="23"/>
        <v>42296</v>
      </c>
      <c r="N159" s="57">
        <f>$C$25</f>
        <v>2</v>
      </c>
      <c r="O159" s="9">
        <f t="shared" si="28"/>
        <v>0</v>
      </c>
      <c r="P159" s="9">
        <f>SUM($N$5:N159)-SUM($O$5:O159)</f>
        <v>262</v>
      </c>
      <c r="Q159" s="23">
        <f t="shared" si="29"/>
        <v>-256.79888888888888</v>
      </c>
      <c r="R159" s="23">
        <f>SUM($Q$3:R$3)-$P159</f>
        <v>-252.17111111111112</v>
      </c>
      <c r="S159" s="23">
        <f>SUM($Q$3:S$3)-$P159</f>
        <v>-247.44777777777779</v>
      </c>
      <c r="T159" s="23">
        <f>SUM($Q$3:T$3)-$P159</f>
        <v>-242.53333333333333</v>
      </c>
      <c r="U159" s="23">
        <f>SUM($Q$3:U$3)-$P159</f>
        <v>-237.61888888888888</v>
      </c>
      <c r="V159" s="23">
        <f>SUM($Q$3:V$3)-$P159</f>
        <v>-231.62944444444443</v>
      </c>
      <c r="W159" s="23">
        <f>SUM($Q$3:W$3)-$P159</f>
        <v>-227.14499999999998</v>
      </c>
      <c r="X159" s="23">
        <f>SUM($Q$3:X$3)-$P159</f>
        <v>-220.72555555555556</v>
      </c>
      <c r="Y159" s="23">
        <f>SUM($Q$3:Y$3)-$P159</f>
        <v>-212.41888888888889</v>
      </c>
      <c r="Z159" s="23">
        <f>SUM($Q$3:Z$3)-$P159</f>
        <v>-204.51833333333332</v>
      </c>
      <c r="AA159" s="23">
        <f>SUM($Q$3:AA$3)-$P159</f>
        <v>-199.3411111111111</v>
      </c>
      <c r="AB159" s="23">
        <f>SUM($Q$3:AB$3)-$P159</f>
        <v>-194.11611111111111</v>
      </c>
      <c r="AC159" s="23">
        <f>SUM($Q$3:AC$3)-$P159</f>
        <v>-188.48500000000001</v>
      </c>
      <c r="AD159" s="23"/>
      <c r="AF159" s="22">
        <f t="shared" si="31"/>
        <v>42296</v>
      </c>
      <c r="AG159" s="9">
        <f t="shared" si="32"/>
        <v>262</v>
      </c>
      <c r="AH159" s="23">
        <f t="shared" ref="AH159:AH192" si="33">$AH$3-$P159</f>
        <v>-251.61755555555555</v>
      </c>
      <c r="AI159" s="23">
        <f>SUM($AH$3:AI$3)-$P159</f>
        <v>-243.3231111111111</v>
      </c>
      <c r="AJ159" s="23">
        <f>SUM($AH$3:AJ$3)-$P159</f>
        <v>-234.69844444444445</v>
      </c>
      <c r="AK159" s="23">
        <f>SUM($AH$3:AK$3)-$P159</f>
        <v>-225.392</v>
      </c>
      <c r="AL159" s="23">
        <f>SUM($AH$3:AL$3)-$P159</f>
        <v>-216.08555555555554</v>
      </c>
      <c r="AM159" s="23">
        <f>SUM($AH$3:AM$3)-$P159</f>
        <v>-202.41411111111111</v>
      </c>
      <c r="AN159" s="23">
        <f>SUM($AH$3:AN$3)-$P159</f>
        <v>-194.60166666666666</v>
      </c>
      <c r="AO159" s="23">
        <f>SUM($AH$3:AO$3)-$P159</f>
        <v>-178.93222222222221</v>
      </c>
      <c r="AP159" s="23">
        <f>SUM($AH$3:AP$3)-$P159</f>
        <v>-152.79088888888887</v>
      </c>
      <c r="AQ159" s="23">
        <f>SUM($AH$3:AQ$3)-$P159</f>
        <v>-129.13722222222222</v>
      </c>
      <c r="AR159" s="23">
        <f>SUM($AH$3:AR$3)-$P159</f>
        <v>-118.84688888888888</v>
      </c>
      <c r="AS159" s="23">
        <f>SUM($AH$3:AS$3)-$P159</f>
        <v>-108.37188888888889</v>
      </c>
      <c r="AT159" s="23">
        <f>SUM($AH$3:AT$3)-$P159</f>
        <v>-96.255444444444436</v>
      </c>
      <c r="AU159" s="23"/>
    </row>
    <row r="160" spans="11:47">
      <c r="K160" s="45"/>
      <c r="L160" s="45"/>
      <c r="M160" s="58">
        <f t="shared" si="23"/>
        <v>42297</v>
      </c>
      <c r="N160" s="57">
        <f>$D$25</f>
        <v>2</v>
      </c>
      <c r="O160" s="9">
        <f t="shared" si="28"/>
        <v>0</v>
      </c>
      <c r="P160" s="9">
        <f>SUM($N$5:N160)-SUM($O$5:O160)</f>
        <v>264</v>
      </c>
      <c r="Q160" s="23">
        <f t="shared" si="29"/>
        <v>-258.79888888888888</v>
      </c>
      <c r="R160" s="23">
        <f>SUM($Q$3:R$3)-$P160</f>
        <v>-254.17111111111112</v>
      </c>
      <c r="S160" s="23">
        <f>SUM($Q$3:S$3)-$P160</f>
        <v>-249.44777777777779</v>
      </c>
      <c r="T160" s="23">
        <f>SUM($Q$3:T$3)-$P160</f>
        <v>-244.53333333333333</v>
      </c>
      <c r="U160" s="23">
        <f>SUM($Q$3:U$3)-$P160</f>
        <v>-239.61888888888888</v>
      </c>
      <c r="V160" s="23">
        <f>SUM($Q$3:V$3)-$P160</f>
        <v>-233.62944444444443</v>
      </c>
      <c r="W160" s="23">
        <f>SUM($Q$3:W$3)-$P160</f>
        <v>-229.14499999999998</v>
      </c>
      <c r="X160" s="23">
        <f>SUM($Q$3:X$3)-$P160</f>
        <v>-222.72555555555556</v>
      </c>
      <c r="Y160" s="23">
        <f>SUM($Q$3:Y$3)-$P160</f>
        <v>-214.41888888888889</v>
      </c>
      <c r="Z160" s="23">
        <f>SUM($Q$3:Z$3)-$P160</f>
        <v>-206.51833333333332</v>
      </c>
      <c r="AA160" s="23">
        <f>SUM($Q$3:AA$3)-$P160</f>
        <v>-201.3411111111111</v>
      </c>
      <c r="AB160" s="23">
        <f>SUM($Q$3:AB$3)-$P160</f>
        <v>-196.11611111111111</v>
      </c>
      <c r="AC160" s="23">
        <f>SUM($Q$3:AC$3)-$P160</f>
        <v>-190.48500000000001</v>
      </c>
      <c r="AD160" s="23"/>
      <c r="AF160" s="22">
        <f t="shared" si="31"/>
        <v>42297</v>
      </c>
      <c r="AG160" s="9">
        <f t="shared" si="32"/>
        <v>264</v>
      </c>
      <c r="AH160" s="23">
        <f t="shared" si="33"/>
        <v>-253.61755555555555</v>
      </c>
      <c r="AI160" s="23">
        <f>SUM($AH$3:AI$3)-$P160</f>
        <v>-245.3231111111111</v>
      </c>
      <c r="AJ160" s="23">
        <f>SUM($AH$3:AJ$3)-$P160</f>
        <v>-236.69844444444445</v>
      </c>
      <c r="AK160" s="23">
        <f>SUM($AH$3:AK$3)-$P160</f>
        <v>-227.392</v>
      </c>
      <c r="AL160" s="23">
        <f>SUM($AH$3:AL$3)-$P160</f>
        <v>-218.08555555555554</v>
      </c>
      <c r="AM160" s="23">
        <f>SUM($AH$3:AM$3)-$P160</f>
        <v>-204.41411111111111</v>
      </c>
      <c r="AN160" s="23">
        <f>SUM($AH$3:AN$3)-$P160</f>
        <v>-196.60166666666666</v>
      </c>
      <c r="AO160" s="23">
        <f>SUM($AH$3:AO$3)-$P160</f>
        <v>-180.93222222222221</v>
      </c>
      <c r="AP160" s="23">
        <f>SUM($AH$3:AP$3)-$P160</f>
        <v>-154.79088888888887</v>
      </c>
      <c r="AQ160" s="23">
        <f>SUM($AH$3:AQ$3)-$P160</f>
        <v>-131.13722222222222</v>
      </c>
      <c r="AR160" s="23">
        <f>SUM($AH$3:AR$3)-$P160</f>
        <v>-120.84688888888888</v>
      </c>
      <c r="AS160" s="23">
        <f>SUM($AH$3:AS$3)-$P160</f>
        <v>-110.37188888888889</v>
      </c>
      <c r="AT160" s="23">
        <f>SUM($AH$3:AT$3)-$P160</f>
        <v>-98.255444444444436</v>
      </c>
      <c r="AU160" s="23"/>
    </row>
    <row r="161" spans="11:47">
      <c r="K161" s="45"/>
      <c r="L161" s="45"/>
      <c r="M161" s="58">
        <f t="shared" si="23"/>
        <v>42298</v>
      </c>
      <c r="N161" s="57">
        <f>$E$25</f>
        <v>2</v>
      </c>
      <c r="O161" s="9">
        <f t="shared" si="28"/>
        <v>0</v>
      </c>
      <c r="P161" s="9">
        <f>SUM($N$5:N161)-SUM($O$5:O161)</f>
        <v>266</v>
      </c>
      <c r="Q161" s="23">
        <f t="shared" si="29"/>
        <v>-260.79888888888888</v>
      </c>
      <c r="R161" s="23">
        <f>SUM($Q$3:R$3)-$P161</f>
        <v>-256.17111111111109</v>
      </c>
      <c r="S161" s="23">
        <f>SUM($Q$3:S$3)-$P161</f>
        <v>-251.44777777777779</v>
      </c>
      <c r="T161" s="23">
        <f>SUM($Q$3:T$3)-$P161</f>
        <v>-246.53333333333333</v>
      </c>
      <c r="U161" s="23">
        <f>SUM($Q$3:U$3)-$P161</f>
        <v>-241.61888888888888</v>
      </c>
      <c r="V161" s="23">
        <f>SUM($Q$3:V$3)-$P161</f>
        <v>-235.62944444444443</v>
      </c>
      <c r="W161" s="23">
        <f>SUM($Q$3:W$3)-$P161</f>
        <v>-231.14499999999998</v>
      </c>
      <c r="X161" s="23">
        <f>SUM($Q$3:X$3)-$P161</f>
        <v>-224.72555555555556</v>
      </c>
      <c r="Y161" s="23">
        <f>SUM($Q$3:Y$3)-$P161</f>
        <v>-216.41888888888889</v>
      </c>
      <c r="Z161" s="23">
        <f>SUM($Q$3:Z$3)-$P161</f>
        <v>-208.51833333333332</v>
      </c>
      <c r="AA161" s="23">
        <f>SUM($Q$3:AA$3)-$P161</f>
        <v>-203.3411111111111</v>
      </c>
      <c r="AB161" s="23">
        <f>SUM($Q$3:AB$3)-$P161</f>
        <v>-198.11611111111111</v>
      </c>
      <c r="AC161" s="23">
        <f>SUM($Q$3:AC$3)-$P161</f>
        <v>-192.48500000000001</v>
      </c>
      <c r="AD161" s="23"/>
      <c r="AF161" s="22">
        <f t="shared" si="31"/>
        <v>42298</v>
      </c>
      <c r="AG161" s="9">
        <f t="shared" si="32"/>
        <v>266</v>
      </c>
      <c r="AH161" s="23">
        <f t="shared" si="33"/>
        <v>-255.61755555555555</v>
      </c>
      <c r="AI161" s="23">
        <f>SUM($AH$3:AI$3)-$P161</f>
        <v>-247.3231111111111</v>
      </c>
      <c r="AJ161" s="23">
        <f>SUM($AH$3:AJ$3)-$P161</f>
        <v>-238.69844444444445</v>
      </c>
      <c r="AK161" s="23">
        <f>SUM($AH$3:AK$3)-$P161</f>
        <v>-229.392</v>
      </c>
      <c r="AL161" s="23">
        <f>SUM($AH$3:AL$3)-$P161</f>
        <v>-220.08555555555554</v>
      </c>
      <c r="AM161" s="23">
        <f>SUM($AH$3:AM$3)-$P161</f>
        <v>-206.41411111111111</v>
      </c>
      <c r="AN161" s="23">
        <f>SUM($AH$3:AN$3)-$P161</f>
        <v>-198.60166666666666</v>
      </c>
      <c r="AO161" s="23">
        <f>SUM($AH$3:AO$3)-$P161</f>
        <v>-182.93222222222221</v>
      </c>
      <c r="AP161" s="23">
        <f>SUM($AH$3:AP$3)-$P161</f>
        <v>-156.79088888888887</v>
      </c>
      <c r="AQ161" s="23">
        <f>SUM($AH$3:AQ$3)-$P161</f>
        <v>-133.13722222222222</v>
      </c>
      <c r="AR161" s="23">
        <f>SUM($AH$3:AR$3)-$P161</f>
        <v>-122.84688888888888</v>
      </c>
      <c r="AS161" s="23">
        <f>SUM($AH$3:AS$3)-$P161</f>
        <v>-112.37188888888889</v>
      </c>
      <c r="AT161" s="23">
        <f>SUM($AH$3:AT$3)-$P161</f>
        <v>-100.25544444444444</v>
      </c>
      <c r="AU161" s="23"/>
    </row>
    <row r="162" spans="11:47">
      <c r="K162" s="45"/>
      <c r="L162" s="45"/>
      <c r="M162" s="58">
        <f t="shared" si="23"/>
        <v>42299</v>
      </c>
      <c r="N162" s="57">
        <f>$F$25</f>
        <v>2</v>
      </c>
      <c r="O162" s="9">
        <f t="shared" si="28"/>
        <v>0</v>
      </c>
      <c r="P162" s="9">
        <f>SUM($N$5:N162)-SUM($O$5:O162)</f>
        <v>268</v>
      </c>
      <c r="Q162" s="23">
        <f t="shared" si="29"/>
        <v>-262.79888888888888</v>
      </c>
      <c r="R162" s="23">
        <f>SUM($Q$3:R$3)-$P162</f>
        <v>-258.17111111111109</v>
      </c>
      <c r="S162" s="23">
        <f>SUM($Q$3:S$3)-$P162</f>
        <v>-253.44777777777779</v>
      </c>
      <c r="T162" s="23">
        <f>SUM($Q$3:T$3)-$P162</f>
        <v>-248.53333333333333</v>
      </c>
      <c r="U162" s="23">
        <f>SUM($Q$3:U$3)-$P162</f>
        <v>-243.61888888888888</v>
      </c>
      <c r="V162" s="23">
        <f>SUM($Q$3:V$3)-$P162</f>
        <v>-237.62944444444443</v>
      </c>
      <c r="W162" s="23">
        <f>SUM($Q$3:W$3)-$P162</f>
        <v>-233.14499999999998</v>
      </c>
      <c r="X162" s="23">
        <f>SUM($Q$3:X$3)-$P162</f>
        <v>-226.72555555555556</v>
      </c>
      <c r="Y162" s="23">
        <f>SUM($Q$3:Y$3)-$P162</f>
        <v>-218.41888888888889</v>
      </c>
      <c r="Z162" s="23">
        <f>SUM($Q$3:Z$3)-$P162</f>
        <v>-210.51833333333332</v>
      </c>
      <c r="AA162" s="23">
        <f>SUM($Q$3:AA$3)-$P162</f>
        <v>-205.3411111111111</v>
      </c>
      <c r="AB162" s="23">
        <f>SUM($Q$3:AB$3)-$P162</f>
        <v>-200.11611111111111</v>
      </c>
      <c r="AC162" s="23">
        <f>SUM($Q$3:AC$3)-$P162</f>
        <v>-194.48500000000001</v>
      </c>
      <c r="AD162" s="23"/>
      <c r="AF162" s="22">
        <f t="shared" si="31"/>
        <v>42299</v>
      </c>
      <c r="AG162" s="9">
        <f t="shared" si="32"/>
        <v>268</v>
      </c>
      <c r="AH162" s="23">
        <f t="shared" si="33"/>
        <v>-257.61755555555555</v>
      </c>
      <c r="AI162" s="23">
        <f>SUM($AH$3:AI$3)-$P162</f>
        <v>-249.3231111111111</v>
      </c>
      <c r="AJ162" s="23">
        <f>SUM($AH$3:AJ$3)-$P162</f>
        <v>-240.69844444444445</v>
      </c>
      <c r="AK162" s="23">
        <f>SUM($AH$3:AK$3)-$P162</f>
        <v>-231.392</v>
      </c>
      <c r="AL162" s="23">
        <f>SUM($AH$3:AL$3)-$P162</f>
        <v>-222.08555555555554</v>
      </c>
      <c r="AM162" s="23">
        <f>SUM($AH$3:AM$3)-$P162</f>
        <v>-208.41411111111111</v>
      </c>
      <c r="AN162" s="23">
        <f>SUM($AH$3:AN$3)-$P162</f>
        <v>-200.60166666666666</v>
      </c>
      <c r="AO162" s="23">
        <f>SUM($AH$3:AO$3)-$P162</f>
        <v>-184.93222222222221</v>
      </c>
      <c r="AP162" s="23">
        <f>SUM($AH$3:AP$3)-$P162</f>
        <v>-158.79088888888887</v>
      </c>
      <c r="AQ162" s="23">
        <f>SUM($AH$3:AQ$3)-$P162</f>
        <v>-135.13722222222222</v>
      </c>
      <c r="AR162" s="23">
        <f>SUM($AH$3:AR$3)-$P162</f>
        <v>-124.84688888888888</v>
      </c>
      <c r="AS162" s="23">
        <f>SUM($AH$3:AS$3)-$P162</f>
        <v>-114.37188888888889</v>
      </c>
      <c r="AT162" s="23">
        <f>SUM($AH$3:AT$3)-$P162</f>
        <v>-102.25544444444444</v>
      </c>
      <c r="AU162" s="23"/>
    </row>
    <row r="163" spans="11:47">
      <c r="K163" s="45"/>
      <c r="L163" s="45"/>
      <c r="M163" s="58">
        <f t="shared" si="23"/>
        <v>42300</v>
      </c>
      <c r="N163" s="57">
        <f>$G$25</f>
        <v>2</v>
      </c>
      <c r="O163" s="9">
        <f t="shared" si="28"/>
        <v>0</v>
      </c>
      <c r="P163" s="9">
        <f>SUM($N$5:N163)-SUM($O$5:O163)</f>
        <v>270</v>
      </c>
      <c r="Q163" s="23">
        <f>$Q$3-$P163</f>
        <v>-264.79888888888888</v>
      </c>
      <c r="R163" s="23">
        <f>SUM($Q$3:R$3)-$P163</f>
        <v>-260.17111111111109</v>
      </c>
      <c r="S163" s="23">
        <f>SUM($Q$3:S$3)-$P163</f>
        <v>-255.44777777777779</v>
      </c>
      <c r="T163" s="23">
        <f>SUM($Q$3:T$3)-$P163</f>
        <v>-250.53333333333333</v>
      </c>
      <c r="U163" s="23">
        <f>SUM($Q$3:U$3)-$P163</f>
        <v>-245.61888888888888</v>
      </c>
      <c r="V163" s="23">
        <f>SUM($Q$3:V$3)-$P163</f>
        <v>-239.62944444444443</v>
      </c>
      <c r="W163" s="23">
        <f>SUM($Q$3:W$3)-$P163</f>
        <v>-235.14499999999998</v>
      </c>
      <c r="X163" s="23">
        <f>SUM($Q$3:X$3)-$P163</f>
        <v>-228.72555555555556</v>
      </c>
      <c r="Y163" s="23">
        <f>SUM($Q$3:Y$3)-$P163</f>
        <v>-220.41888888888889</v>
      </c>
      <c r="Z163" s="23">
        <f>SUM($Q$3:Z$3)-$P163</f>
        <v>-212.51833333333332</v>
      </c>
      <c r="AA163" s="23">
        <f>SUM($Q$3:AA$3)-$P163</f>
        <v>-207.3411111111111</v>
      </c>
      <c r="AB163" s="23">
        <f>SUM($Q$3:AB$3)-$P163</f>
        <v>-202.11611111111111</v>
      </c>
      <c r="AC163" s="23">
        <f>SUM($Q$3:AC$3)-$P163</f>
        <v>-196.48500000000001</v>
      </c>
      <c r="AD163" s="23"/>
      <c r="AF163" s="22">
        <f t="shared" ref="AF163:AF168" si="34">M163</f>
        <v>42300</v>
      </c>
      <c r="AG163" s="9">
        <f t="shared" si="32"/>
        <v>270</v>
      </c>
      <c r="AH163" s="23">
        <f t="shared" si="33"/>
        <v>-259.61755555555555</v>
      </c>
      <c r="AI163" s="23">
        <f>SUM($AH$3:AI$3)-$P163</f>
        <v>-251.3231111111111</v>
      </c>
      <c r="AJ163" s="23">
        <f>SUM($AH$3:AJ$3)-$P163</f>
        <v>-242.69844444444445</v>
      </c>
      <c r="AK163" s="23">
        <f>SUM($AH$3:AK$3)-$P163</f>
        <v>-233.392</v>
      </c>
      <c r="AL163" s="23">
        <f>SUM($AH$3:AL$3)-$P163</f>
        <v>-224.08555555555554</v>
      </c>
      <c r="AM163" s="23">
        <f>SUM($AH$3:AM$3)-$P163</f>
        <v>-210.41411111111111</v>
      </c>
      <c r="AN163" s="23">
        <f>SUM($AH$3:AN$3)-$P163</f>
        <v>-202.60166666666666</v>
      </c>
      <c r="AO163" s="23">
        <f>SUM($AH$3:AO$3)-$P163</f>
        <v>-186.93222222222221</v>
      </c>
      <c r="AP163" s="23">
        <f>SUM($AH$3:AP$3)-$P163</f>
        <v>-160.79088888888887</v>
      </c>
      <c r="AQ163" s="23">
        <f>SUM($AH$3:AQ$3)-$P163</f>
        <v>-137.13722222222222</v>
      </c>
      <c r="AR163" s="23">
        <f>SUM($AH$3:AR$3)-$P163</f>
        <v>-126.84688888888888</v>
      </c>
      <c r="AS163" s="23">
        <f>SUM($AH$3:AS$3)-$P163</f>
        <v>-116.37188888888889</v>
      </c>
      <c r="AT163" s="23">
        <f>SUM($AH$3:AT$3)-$P163</f>
        <v>-104.25544444444444</v>
      </c>
      <c r="AU163" s="23"/>
    </row>
    <row r="164" spans="11:47">
      <c r="K164" s="45"/>
      <c r="L164" s="45"/>
      <c r="M164" s="58">
        <f t="shared" si="23"/>
        <v>42301</v>
      </c>
      <c r="N164" s="57">
        <f>$H$25</f>
        <v>2</v>
      </c>
      <c r="O164" s="9">
        <f t="shared" si="28"/>
        <v>0</v>
      </c>
      <c r="P164" s="9">
        <f>SUM($N$5:N164)-SUM($O$5:O164)</f>
        <v>272</v>
      </c>
      <c r="Q164" s="23">
        <f t="shared" si="29"/>
        <v>-266.79888888888888</v>
      </c>
      <c r="R164" s="23">
        <f>SUM($Q$3:R$3)-$P164</f>
        <v>-262.17111111111109</v>
      </c>
      <c r="S164" s="23">
        <f>SUM($Q$3:S$3)-$P164</f>
        <v>-257.44777777777779</v>
      </c>
      <c r="T164" s="23">
        <f>SUM($Q$3:T$3)-$P164</f>
        <v>-252.53333333333333</v>
      </c>
      <c r="U164" s="23">
        <f>SUM($Q$3:U$3)-$P164</f>
        <v>-247.61888888888888</v>
      </c>
      <c r="V164" s="23">
        <f>SUM($Q$3:V$3)-$P164</f>
        <v>-241.62944444444443</v>
      </c>
      <c r="W164" s="23">
        <f>SUM($Q$3:W$3)-$P164</f>
        <v>-237.14499999999998</v>
      </c>
      <c r="X164" s="23">
        <f>SUM($Q$3:X$3)-$P164</f>
        <v>-230.72555555555556</v>
      </c>
      <c r="Y164" s="23">
        <f>SUM($Q$3:Y$3)-$P164</f>
        <v>-222.41888888888889</v>
      </c>
      <c r="Z164" s="23">
        <f>SUM($Q$3:Z$3)-$P164</f>
        <v>-214.51833333333332</v>
      </c>
      <c r="AA164" s="23">
        <f>SUM($Q$3:AA$3)-$P164</f>
        <v>-209.3411111111111</v>
      </c>
      <c r="AB164" s="23">
        <f>SUM($Q$3:AB$3)-$P164</f>
        <v>-204.11611111111111</v>
      </c>
      <c r="AC164" s="23">
        <f>SUM($Q$3:AC$3)-$P164</f>
        <v>-198.48500000000001</v>
      </c>
      <c r="AD164" s="23"/>
      <c r="AF164" s="22">
        <f t="shared" si="34"/>
        <v>42301</v>
      </c>
      <c r="AG164" s="9">
        <f t="shared" ref="AG164:AG169" si="35">P164</f>
        <v>272</v>
      </c>
      <c r="AH164" s="23">
        <f t="shared" si="33"/>
        <v>-261.61755555555555</v>
      </c>
      <c r="AI164" s="23">
        <f>SUM($AH$3:AI$3)-$P164</f>
        <v>-253.3231111111111</v>
      </c>
      <c r="AJ164" s="23">
        <f>SUM($AH$3:AJ$3)-$P164</f>
        <v>-244.69844444444445</v>
      </c>
      <c r="AK164" s="23">
        <f>SUM($AH$3:AK$3)-$P164</f>
        <v>-235.392</v>
      </c>
      <c r="AL164" s="23">
        <f>SUM($AH$3:AL$3)-$P164</f>
        <v>-226.08555555555554</v>
      </c>
      <c r="AM164" s="23">
        <f>SUM($AH$3:AM$3)-$P164</f>
        <v>-212.41411111111111</v>
      </c>
      <c r="AN164" s="23">
        <f>SUM($AH$3:AN$3)-$P164</f>
        <v>-204.60166666666666</v>
      </c>
      <c r="AO164" s="23">
        <f>SUM($AH$3:AO$3)-$P164</f>
        <v>-188.93222222222221</v>
      </c>
      <c r="AP164" s="23">
        <f>SUM($AH$3:AP$3)-$P164</f>
        <v>-162.79088888888887</v>
      </c>
      <c r="AQ164" s="23">
        <f>SUM($AH$3:AQ$3)-$P164</f>
        <v>-139.13722222222222</v>
      </c>
      <c r="AR164" s="23">
        <f>SUM($AH$3:AR$3)-$P164</f>
        <v>-128.84688888888888</v>
      </c>
      <c r="AS164" s="23">
        <f>SUM($AH$3:AS$3)-$P164</f>
        <v>-118.37188888888889</v>
      </c>
      <c r="AT164" s="23">
        <f>SUM($AH$3:AT$3)-$P164</f>
        <v>-106.25544444444444</v>
      </c>
      <c r="AU164" s="23"/>
    </row>
    <row r="165" spans="11:47">
      <c r="K165" s="45"/>
      <c r="L165" s="45"/>
      <c r="M165" s="58">
        <f t="shared" si="23"/>
        <v>42302</v>
      </c>
      <c r="N165" s="106">
        <f>$I$25</f>
        <v>0</v>
      </c>
      <c r="O165" s="9">
        <f t="shared" ref="O165:O192" si="36">IFERROR(VLOOKUP($M165,$K$5:$N$26,4,FALSE),0)</f>
        <v>0</v>
      </c>
      <c r="P165" s="9">
        <f>SUM($N$5:N165)-SUM($O$5:O165)</f>
        <v>272</v>
      </c>
      <c r="Q165" s="23">
        <f t="shared" si="29"/>
        <v>-266.79888888888888</v>
      </c>
      <c r="R165" s="23">
        <f>SUM($Q$3:R$3)-$P165</f>
        <v>-262.17111111111109</v>
      </c>
      <c r="S165" s="23">
        <f>SUM($Q$3:S$3)-$P165</f>
        <v>-257.44777777777779</v>
      </c>
      <c r="T165" s="23">
        <f>SUM($Q$3:T$3)-$P165</f>
        <v>-252.53333333333333</v>
      </c>
      <c r="U165" s="23">
        <f>SUM($Q$3:U$3)-$P165</f>
        <v>-247.61888888888888</v>
      </c>
      <c r="V165" s="23">
        <f>SUM($Q$3:V$3)-$P165</f>
        <v>-241.62944444444443</v>
      </c>
      <c r="W165" s="23">
        <f>SUM($Q$3:W$3)-$P165</f>
        <v>-237.14499999999998</v>
      </c>
      <c r="X165" s="23">
        <f>SUM($Q$3:X$3)-$P165</f>
        <v>-230.72555555555556</v>
      </c>
      <c r="Y165" s="23">
        <f>SUM($Q$3:Y$3)-$P165</f>
        <v>-222.41888888888889</v>
      </c>
      <c r="Z165" s="23">
        <f>SUM($Q$3:Z$3)-$P165</f>
        <v>-214.51833333333332</v>
      </c>
      <c r="AA165" s="23">
        <f>SUM($Q$3:AA$3)-$P165</f>
        <v>-209.3411111111111</v>
      </c>
      <c r="AB165" s="23">
        <f>SUM($Q$3:AB$3)-$P165</f>
        <v>-204.11611111111111</v>
      </c>
      <c r="AC165" s="23">
        <f>SUM($Q$3:AC$3)-$P165</f>
        <v>-198.48500000000001</v>
      </c>
      <c r="AD165" s="23"/>
      <c r="AF165" s="22">
        <f t="shared" si="34"/>
        <v>42302</v>
      </c>
      <c r="AG165" s="9">
        <f t="shared" si="35"/>
        <v>272</v>
      </c>
      <c r="AH165" s="23">
        <f t="shared" si="33"/>
        <v>-261.61755555555555</v>
      </c>
      <c r="AI165" s="23">
        <f>SUM($AH$3:AI$3)-$P165</f>
        <v>-253.3231111111111</v>
      </c>
      <c r="AJ165" s="23">
        <f>SUM($AH$3:AJ$3)-$P165</f>
        <v>-244.69844444444445</v>
      </c>
      <c r="AK165" s="23">
        <f>SUM($AH$3:AK$3)-$P165</f>
        <v>-235.392</v>
      </c>
      <c r="AL165" s="23">
        <f>SUM($AH$3:AL$3)-$P165</f>
        <v>-226.08555555555554</v>
      </c>
      <c r="AM165" s="23">
        <f>SUM($AH$3:AM$3)-$P165</f>
        <v>-212.41411111111111</v>
      </c>
      <c r="AN165" s="23">
        <f>SUM($AH$3:AN$3)-$P165</f>
        <v>-204.60166666666666</v>
      </c>
      <c r="AO165" s="23">
        <f>SUM($AH$3:AO$3)-$P165</f>
        <v>-188.93222222222221</v>
      </c>
      <c r="AP165" s="23">
        <f>SUM($AH$3:AP$3)-$P165</f>
        <v>-162.79088888888887</v>
      </c>
      <c r="AQ165" s="23">
        <f>SUM($AH$3:AQ$3)-$P165</f>
        <v>-139.13722222222222</v>
      </c>
      <c r="AR165" s="23">
        <f>SUM($AH$3:AR$3)-$P165</f>
        <v>-128.84688888888888</v>
      </c>
      <c r="AS165" s="23">
        <f>SUM($AH$3:AS$3)-$P165</f>
        <v>-118.37188888888889</v>
      </c>
      <c r="AT165" s="23">
        <f>SUM($AH$3:AT$3)-$P165</f>
        <v>-106.25544444444444</v>
      </c>
      <c r="AU165" s="23"/>
    </row>
    <row r="166" spans="11:47">
      <c r="K166" s="45"/>
      <c r="L166" s="45"/>
      <c r="M166" s="58">
        <f t="shared" si="23"/>
        <v>42303</v>
      </c>
      <c r="N166" s="57">
        <f>$C$25</f>
        <v>2</v>
      </c>
      <c r="O166" s="9">
        <f t="shared" si="36"/>
        <v>0</v>
      </c>
      <c r="P166" s="9">
        <f>SUM($N$5:N166)-SUM($O$5:O166)</f>
        <v>274</v>
      </c>
      <c r="Q166" s="23">
        <f t="shared" si="29"/>
        <v>-268.79888888888888</v>
      </c>
      <c r="R166" s="23">
        <f>SUM($Q$3:R$3)-$P166</f>
        <v>-264.17111111111109</v>
      </c>
      <c r="S166" s="23">
        <f>SUM($Q$3:S$3)-$P166</f>
        <v>-259.44777777777779</v>
      </c>
      <c r="T166" s="23">
        <f>SUM($Q$3:T$3)-$P166</f>
        <v>-254.53333333333333</v>
      </c>
      <c r="U166" s="23">
        <f>SUM($Q$3:U$3)-$P166</f>
        <v>-249.61888888888888</v>
      </c>
      <c r="V166" s="23">
        <f>SUM($Q$3:V$3)-$P166</f>
        <v>-243.62944444444443</v>
      </c>
      <c r="W166" s="23">
        <f>SUM($Q$3:W$3)-$P166</f>
        <v>-239.14499999999998</v>
      </c>
      <c r="X166" s="23">
        <f>SUM($Q$3:X$3)-$P166</f>
        <v>-232.72555555555556</v>
      </c>
      <c r="Y166" s="23">
        <f>SUM($Q$3:Y$3)-$P166</f>
        <v>-224.41888888888889</v>
      </c>
      <c r="Z166" s="23">
        <f>SUM($Q$3:Z$3)-$P166</f>
        <v>-216.51833333333332</v>
      </c>
      <c r="AA166" s="23">
        <f>SUM($Q$3:AA$3)-$P166</f>
        <v>-211.3411111111111</v>
      </c>
      <c r="AB166" s="23">
        <f>SUM($Q$3:AB$3)-$P166</f>
        <v>-206.11611111111111</v>
      </c>
      <c r="AC166" s="23">
        <f>SUM($Q$3:AC$3)-$P166</f>
        <v>-200.48500000000001</v>
      </c>
      <c r="AD166" s="23"/>
      <c r="AF166" s="22">
        <f t="shared" si="34"/>
        <v>42303</v>
      </c>
      <c r="AG166" s="9">
        <f t="shared" si="35"/>
        <v>274</v>
      </c>
      <c r="AH166" s="23">
        <f t="shared" si="33"/>
        <v>-263.61755555555555</v>
      </c>
      <c r="AI166" s="23">
        <f>SUM($AH$3:AI$3)-$P166</f>
        <v>-255.3231111111111</v>
      </c>
      <c r="AJ166" s="23">
        <f>SUM($AH$3:AJ$3)-$P166</f>
        <v>-246.69844444444445</v>
      </c>
      <c r="AK166" s="23">
        <f>SUM($AH$3:AK$3)-$P166</f>
        <v>-237.392</v>
      </c>
      <c r="AL166" s="23">
        <f>SUM($AH$3:AL$3)-$P166</f>
        <v>-228.08555555555554</v>
      </c>
      <c r="AM166" s="23">
        <f>SUM($AH$3:AM$3)-$P166</f>
        <v>-214.41411111111111</v>
      </c>
      <c r="AN166" s="23">
        <f>SUM($AH$3:AN$3)-$P166</f>
        <v>-206.60166666666666</v>
      </c>
      <c r="AO166" s="23">
        <f>SUM($AH$3:AO$3)-$P166</f>
        <v>-190.93222222222221</v>
      </c>
      <c r="AP166" s="23">
        <f>SUM($AH$3:AP$3)-$P166</f>
        <v>-164.79088888888887</v>
      </c>
      <c r="AQ166" s="23">
        <f>SUM($AH$3:AQ$3)-$P166</f>
        <v>-141.13722222222222</v>
      </c>
      <c r="AR166" s="23">
        <f>SUM($AH$3:AR$3)-$P166</f>
        <v>-130.84688888888888</v>
      </c>
      <c r="AS166" s="23">
        <f>SUM($AH$3:AS$3)-$P166</f>
        <v>-120.37188888888889</v>
      </c>
      <c r="AT166" s="23">
        <f>SUM($AH$3:AT$3)-$P166</f>
        <v>-108.25544444444444</v>
      </c>
      <c r="AU166" s="23"/>
    </row>
    <row r="167" spans="11:47">
      <c r="K167" s="45"/>
      <c r="L167" s="45"/>
      <c r="M167" s="58">
        <f t="shared" si="23"/>
        <v>42304</v>
      </c>
      <c r="N167" s="57">
        <f>$D$25</f>
        <v>2</v>
      </c>
      <c r="O167" s="9">
        <f t="shared" si="36"/>
        <v>0</v>
      </c>
      <c r="P167" s="9">
        <f>SUM($N$5:N167)-SUM($O$5:O167)</f>
        <v>276</v>
      </c>
      <c r="Q167" s="23">
        <f t="shared" si="29"/>
        <v>-270.79888888888888</v>
      </c>
      <c r="R167" s="23">
        <f>SUM($Q$3:R$3)-$P167</f>
        <v>-266.17111111111109</v>
      </c>
      <c r="S167" s="23">
        <f>SUM($Q$3:S$3)-$P167</f>
        <v>-261.44777777777779</v>
      </c>
      <c r="T167" s="23">
        <f>SUM($Q$3:T$3)-$P167</f>
        <v>-256.5333333333333</v>
      </c>
      <c r="U167" s="23">
        <f>SUM($Q$3:U$3)-$P167</f>
        <v>-251.61888888888888</v>
      </c>
      <c r="V167" s="23">
        <f>SUM($Q$3:V$3)-$P167</f>
        <v>-245.62944444444443</v>
      </c>
      <c r="W167" s="23">
        <f>SUM($Q$3:W$3)-$P167</f>
        <v>-241.14499999999998</v>
      </c>
      <c r="X167" s="23">
        <f>SUM($Q$3:X$3)-$P167</f>
        <v>-234.72555555555556</v>
      </c>
      <c r="Y167" s="23">
        <f>SUM($Q$3:Y$3)-$P167</f>
        <v>-226.41888888888889</v>
      </c>
      <c r="Z167" s="23">
        <f>SUM($Q$3:Z$3)-$P167</f>
        <v>-218.51833333333332</v>
      </c>
      <c r="AA167" s="23">
        <f>SUM($Q$3:AA$3)-$P167</f>
        <v>-213.3411111111111</v>
      </c>
      <c r="AB167" s="23">
        <f>SUM($Q$3:AB$3)-$P167</f>
        <v>-208.11611111111111</v>
      </c>
      <c r="AC167" s="23">
        <f>SUM($Q$3:AC$3)-$P167</f>
        <v>-202.48500000000001</v>
      </c>
      <c r="AD167" s="23"/>
      <c r="AF167" s="22">
        <f t="shared" si="34"/>
        <v>42304</v>
      </c>
      <c r="AG167" s="9">
        <f t="shared" si="35"/>
        <v>276</v>
      </c>
      <c r="AH167" s="23">
        <f t="shared" si="33"/>
        <v>-265.61755555555555</v>
      </c>
      <c r="AI167" s="23">
        <f>SUM($AH$3:AI$3)-$P167</f>
        <v>-257.32311111111113</v>
      </c>
      <c r="AJ167" s="23">
        <f>SUM($AH$3:AJ$3)-$P167</f>
        <v>-248.69844444444445</v>
      </c>
      <c r="AK167" s="23">
        <f>SUM($AH$3:AK$3)-$P167</f>
        <v>-239.392</v>
      </c>
      <c r="AL167" s="23">
        <f>SUM($AH$3:AL$3)-$P167</f>
        <v>-230.08555555555554</v>
      </c>
      <c r="AM167" s="23">
        <f>SUM($AH$3:AM$3)-$P167</f>
        <v>-216.41411111111111</v>
      </c>
      <c r="AN167" s="23">
        <f>SUM($AH$3:AN$3)-$P167</f>
        <v>-208.60166666666666</v>
      </c>
      <c r="AO167" s="23">
        <f>SUM($AH$3:AO$3)-$P167</f>
        <v>-192.93222222222221</v>
      </c>
      <c r="AP167" s="23">
        <f>SUM($AH$3:AP$3)-$P167</f>
        <v>-166.79088888888887</v>
      </c>
      <c r="AQ167" s="23">
        <f>SUM($AH$3:AQ$3)-$P167</f>
        <v>-143.13722222222222</v>
      </c>
      <c r="AR167" s="23">
        <f>SUM($AH$3:AR$3)-$P167</f>
        <v>-132.84688888888888</v>
      </c>
      <c r="AS167" s="23">
        <f>SUM($AH$3:AS$3)-$P167</f>
        <v>-122.37188888888889</v>
      </c>
      <c r="AT167" s="23">
        <f>SUM($AH$3:AT$3)-$P167</f>
        <v>-110.25544444444444</v>
      </c>
      <c r="AU167" s="23"/>
    </row>
    <row r="168" spans="11:47">
      <c r="K168" s="45"/>
      <c r="L168" s="45"/>
      <c r="M168" s="58">
        <f t="shared" si="23"/>
        <v>42305</v>
      </c>
      <c r="N168" s="57">
        <f>$E$25</f>
        <v>2</v>
      </c>
      <c r="O168" s="9">
        <f t="shared" si="36"/>
        <v>0</v>
      </c>
      <c r="P168" s="9">
        <f>SUM($N$5:N168)-SUM($O$5:O168)</f>
        <v>278</v>
      </c>
      <c r="Q168" s="23">
        <f t="shared" si="29"/>
        <v>-272.79888888888888</v>
      </c>
      <c r="R168" s="23">
        <f>SUM($Q$3:R$3)-$P168</f>
        <v>-268.17111111111109</v>
      </c>
      <c r="S168" s="23">
        <f>SUM($Q$3:S$3)-$P168</f>
        <v>-263.44777777777779</v>
      </c>
      <c r="T168" s="23">
        <f>SUM($Q$3:T$3)-$P168</f>
        <v>-258.5333333333333</v>
      </c>
      <c r="U168" s="23">
        <f>SUM($Q$3:U$3)-$P168</f>
        <v>-253.61888888888888</v>
      </c>
      <c r="V168" s="23">
        <f>SUM($Q$3:V$3)-$P168</f>
        <v>-247.62944444444443</v>
      </c>
      <c r="W168" s="23">
        <f>SUM($Q$3:W$3)-$P168</f>
        <v>-243.14499999999998</v>
      </c>
      <c r="X168" s="23">
        <f>SUM($Q$3:X$3)-$P168</f>
        <v>-236.72555555555556</v>
      </c>
      <c r="Y168" s="23">
        <f>SUM($Q$3:Y$3)-$P168</f>
        <v>-228.41888888888889</v>
      </c>
      <c r="Z168" s="23">
        <f>SUM($Q$3:Z$3)-$P168</f>
        <v>-220.51833333333332</v>
      </c>
      <c r="AA168" s="23">
        <f>SUM($Q$3:AA$3)-$P168</f>
        <v>-215.3411111111111</v>
      </c>
      <c r="AB168" s="23">
        <f>SUM($Q$3:AB$3)-$P168</f>
        <v>-210.11611111111111</v>
      </c>
      <c r="AC168" s="23">
        <f>SUM($Q$3:AC$3)-$P168</f>
        <v>-204.48500000000001</v>
      </c>
      <c r="AD168" s="23"/>
      <c r="AF168" s="22">
        <f t="shared" si="34"/>
        <v>42305</v>
      </c>
      <c r="AG168" s="9">
        <f t="shared" si="35"/>
        <v>278</v>
      </c>
      <c r="AH168" s="23">
        <f t="shared" si="33"/>
        <v>-267.61755555555555</v>
      </c>
      <c r="AI168" s="23">
        <f>SUM($AH$3:AI$3)-$P168</f>
        <v>-259.32311111111113</v>
      </c>
      <c r="AJ168" s="23">
        <f>SUM($AH$3:AJ$3)-$P168</f>
        <v>-250.69844444444445</v>
      </c>
      <c r="AK168" s="23">
        <f>SUM($AH$3:AK$3)-$P168</f>
        <v>-241.392</v>
      </c>
      <c r="AL168" s="23">
        <f>SUM($AH$3:AL$3)-$P168</f>
        <v>-232.08555555555554</v>
      </c>
      <c r="AM168" s="23">
        <f>SUM($AH$3:AM$3)-$P168</f>
        <v>-218.41411111111111</v>
      </c>
      <c r="AN168" s="23">
        <f>SUM($AH$3:AN$3)-$P168</f>
        <v>-210.60166666666666</v>
      </c>
      <c r="AO168" s="23">
        <f>SUM($AH$3:AO$3)-$P168</f>
        <v>-194.93222222222221</v>
      </c>
      <c r="AP168" s="23">
        <f>SUM($AH$3:AP$3)-$P168</f>
        <v>-168.79088888888887</v>
      </c>
      <c r="AQ168" s="23">
        <f>SUM($AH$3:AQ$3)-$P168</f>
        <v>-145.13722222222222</v>
      </c>
      <c r="AR168" s="23">
        <f>SUM($AH$3:AR$3)-$P168</f>
        <v>-134.84688888888888</v>
      </c>
      <c r="AS168" s="23">
        <f>SUM($AH$3:AS$3)-$P168</f>
        <v>-124.37188888888889</v>
      </c>
      <c r="AT168" s="23">
        <f>SUM($AH$3:AT$3)-$P168</f>
        <v>-112.25544444444444</v>
      </c>
      <c r="AU168" s="23"/>
    </row>
    <row r="169" spans="11:47">
      <c r="K169" s="45"/>
      <c r="L169" s="45"/>
      <c r="M169" s="58">
        <f t="shared" si="23"/>
        <v>42306</v>
      </c>
      <c r="N169" s="57">
        <f>$F$25</f>
        <v>2</v>
      </c>
      <c r="O169" s="9">
        <f t="shared" si="36"/>
        <v>0</v>
      </c>
      <c r="P169" s="9">
        <f>SUM($N$5:N169)-SUM($O$5:O169)</f>
        <v>280</v>
      </c>
      <c r="Q169" s="23">
        <f>$Q$3-$P169</f>
        <v>-274.79888888888888</v>
      </c>
      <c r="R169" s="23">
        <f>SUM($Q$3:R$3)-$P169</f>
        <v>-270.17111111111109</v>
      </c>
      <c r="S169" s="23">
        <f>SUM($Q$3:S$3)-$P169</f>
        <v>-265.44777777777779</v>
      </c>
      <c r="T169" s="23">
        <f>SUM($Q$3:T$3)-$P169</f>
        <v>-260.5333333333333</v>
      </c>
      <c r="U169" s="23">
        <f>SUM($Q$3:U$3)-$P169</f>
        <v>-255.61888888888888</v>
      </c>
      <c r="V169" s="23">
        <f>SUM($Q$3:V$3)-$P169</f>
        <v>-249.62944444444443</v>
      </c>
      <c r="W169" s="23">
        <f>SUM($Q$3:W$3)-$P169</f>
        <v>-245.14499999999998</v>
      </c>
      <c r="X169" s="23">
        <f>SUM($Q$3:X$3)-$P169</f>
        <v>-238.72555555555556</v>
      </c>
      <c r="Y169" s="23">
        <f>SUM($Q$3:Y$3)-$P169</f>
        <v>-230.41888888888889</v>
      </c>
      <c r="Z169" s="23">
        <f>SUM($Q$3:Z$3)-$P169</f>
        <v>-222.51833333333332</v>
      </c>
      <c r="AA169" s="23">
        <f>SUM($Q$3:AA$3)-$P169</f>
        <v>-217.3411111111111</v>
      </c>
      <c r="AB169" s="23">
        <f>SUM($Q$3:AB$3)-$P169</f>
        <v>-212.11611111111111</v>
      </c>
      <c r="AC169" s="23">
        <f>SUM($Q$3:AC$3)-$P169</f>
        <v>-206.48500000000001</v>
      </c>
      <c r="AD169" s="23"/>
      <c r="AF169" s="22">
        <f t="shared" ref="AF169:AF174" si="37">M169</f>
        <v>42306</v>
      </c>
      <c r="AG169" s="9">
        <f t="shared" si="35"/>
        <v>280</v>
      </c>
      <c r="AH169" s="23">
        <f t="shared" si="33"/>
        <v>-269.61755555555555</v>
      </c>
      <c r="AI169" s="23">
        <f>SUM($AH$3:AI$3)-$P169</f>
        <v>-261.32311111111113</v>
      </c>
      <c r="AJ169" s="23">
        <f>SUM($AH$3:AJ$3)-$P169</f>
        <v>-252.69844444444445</v>
      </c>
      <c r="AK169" s="23">
        <f>SUM($AH$3:AK$3)-$P169</f>
        <v>-243.392</v>
      </c>
      <c r="AL169" s="23">
        <f>SUM($AH$3:AL$3)-$P169</f>
        <v>-234.08555555555554</v>
      </c>
      <c r="AM169" s="23">
        <f>SUM($AH$3:AM$3)-$P169</f>
        <v>-220.41411111111111</v>
      </c>
      <c r="AN169" s="23">
        <f>SUM($AH$3:AN$3)-$P169</f>
        <v>-212.60166666666666</v>
      </c>
      <c r="AO169" s="23">
        <f>SUM($AH$3:AO$3)-$P169</f>
        <v>-196.93222222222221</v>
      </c>
      <c r="AP169" s="23">
        <f>SUM($AH$3:AP$3)-$P169</f>
        <v>-170.79088888888887</v>
      </c>
      <c r="AQ169" s="23">
        <f>SUM($AH$3:AQ$3)-$P169</f>
        <v>-147.13722222222222</v>
      </c>
      <c r="AR169" s="23">
        <f>SUM($AH$3:AR$3)-$P169</f>
        <v>-136.84688888888888</v>
      </c>
      <c r="AS169" s="23">
        <f>SUM($AH$3:AS$3)-$P169</f>
        <v>-126.37188888888889</v>
      </c>
      <c r="AT169" s="23">
        <f>SUM($AH$3:AT$3)-$P169</f>
        <v>-114.25544444444444</v>
      </c>
      <c r="AU169" s="23"/>
    </row>
    <row r="170" spans="11:47">
      <c r="K170" s="45"/>
      <c r="L170" s="45"/>
      <c r="M170" s="58">
        <f t="shared" ref="M170:M193" si="38">M169+1</f>
        <v>42307</v>
      </c>
      <c r="N170" s="57">
        <f>$G$25</f>
        <v>2</v>
      </c>
      <c r="O170" s="9">
        <f t="shared" si="36"/>
        <v>0</v>
      </c>
      <c r="P170" s="9">
        <f>SUM($N$5:N170)-SUM($O$5:O170)</f>
        <v>282</v>
      </c>
      <c r="Q170" s="23">
        <f t="shared" si="29"/>
        <v>-276.79888888888888</v>
      </c>
      <c r="R170" s="23">
        <f>SUM($Q$3:R$3)-$P170</f>
        <v>-272.17111111111109</v>
      </c>
      <c r="S170" s="23">
        <f>SUM($Q$3:S$3)-$P170</f>
        <v>-267.44777777777779</v>
      </c>
      <c r="T170" s="23">
        <f>SUM($Q$3:T$3)-$P170</f>
        <v>-262.5333333333333</v>
      </c>
      <c r="U170" s="23">
        <f>SUM($Q$3:U$3)-$P170</f>
        <v>-257.61888888888888</v>
      </c>
      <c r="V170" s="23">
        <f>SUM($Q$3:V$3)-$P170</f>
        <v>-251.62944444444443</v>
      </c>
      <c r="W170" s="23">
        <f>SUM($Q$3:W$3)-$P170</f>
        <v>-247.14499999999998</v>
      </c>
      <c r="X170" s="23">
        <f>SUM($Q$3:X$3)-$P170</f>
        <v>-240.72555555555556</v>
      </c>
      <c r="Y170" s="23">
        <f>SUM($Q$3:Y$3)-$P170</f>
        <v>-232.41888888888889</v>
      </c>
      <c r="Z170" s="23">
        <f>SUM($Q$3:Z$3)-$P170</f>
        <v>-224.51833333333332</v>
      </c>
      <c r="AA170" s="23">
        <f>SUM($Q$3:AA$3)-$P170</f>
        <v>-219.3411111111111</v>
      </c>
      <c r="AB170" s="23">
        <f>SUM($Q$3:AB$3)-$P170</f>
        <v>-214.11611111111111</v>
      </c>
      <c r="AC170" s="23">
        <f>SUM($Q$3:AC$3)-$P170</f>
        <v>-208.48500000000001</v>
      </c>
      <c r="AD170" s="23"/>
      <c r="AF170" s="22">
        <f t="shared" si="37"/>
        <v>42307</v>
      </c>
      <c r="AG170" s="9">
        <f t="shared" ref="AG170:AG175" si="39">P170</f>
        <v>282</v>
      </c>
      <c r="AH170" s="23">
        <f t="shared" si="33"/>
        <v>-271.61755555555555</v>
      </c>
      <c r="AI170" s="23">
        <f>SUM($AH$3:AI$3)-$P170</f>
        <v>-263.32311111111113</v>
      </c>
      <c r="AJ170" s="23">
        <f>SUM($AH$3:AJ$3)-$P170</f>
        <v>-254.69844444444445</v>
      </c>
      <c r="AK170" s="23">
        <f>SUM($AH$3:AK$3)-$P170</f>
        <v>-245.392</v>
      </c>
      <c r="AL170" s="23">
        <f>SUM($AH$3:AL$3)-$P170</f>
        <v>-236.08555555555554</v>
      </c>
      <c r="AM170" s="23">
        <f>SUM($AH$3:AM$3)-$P170</f>
        <v>-222.41411111111111</v>
      </c>
      <c r="AN170" s="23">
        <f>SUM($AH$3:AN$3)-$P170</f>
        <v>-214.60166666666666</v>
      </c>
      <c r="AO170" s="23">
        <f>SUM($AH$3:AO$3)-$P170</f>
        <v>-198.93222222222221</v>
      </c>
      <c r="AP170" s="23">
        <f>SUM($AH$3:AP$3)-$P170</f>
        <v>-172.79088888888887</v>
      </c>
      <c r="AQ170" s="23">
        <f>SUM($AH$3:AQ$3)-$P170</f>
        <v>-149.13722222222222</v>
      </c>
      <c r="AR170" s="23">
        <f>SUM($AH$3:AR$3)-$P170</f>
        <v>-138.84688888888888</v>
      </c>
      <c r="AS170" s="23">
        <f>SUM($AH$3:AS$3)-$P170</f>
        <v>-128.37188888888889</v>
      </c>
      <c r="AT170" s="23">
        <f>SUM($AH$3:AT$3)-$P170</f>
        <v>-116.25544444444444</v>
      </c>
      <c r="AU170" s="23"/>
    </row>
    <row r="171" spans="11:47">
      <c r="K171" s="45"/>
      <c r="L171" s="45"/>
      <c r="M171" s="58">
        <f t="shared" si="38"/>
        <v>42308</v>
      </c>
      <c r="N171" s="57">
        <f>$H$25</f>
        <v>2</v>
      </c>
      <c r="O171" s="9">
        <f t="shared" si="36"/>
        <v>0</v>
      </c>
      <c r="P171" s="9">
        <f>SUM($N$5:N171)-SUM($O$5:O171)</f>
        <v>284</v>
      </c>
      <c r="Q171" s="23">
        <f t="shared" si="29"/>
        <v>-278.79888888888888</v>
      </c>
      <c r="R171" s="23">
        <f>SUM($Q$3:R$3)-$P171</f>
        <v>-274.17111111111109</v>
      </c>
      <c r="S171" s="23">
        <f>SUM($Q$3:S$3)-$P171</f>
        <v>-269.44777777777779</v>
      </c>
      <c r="T171" s="23">
        <f>SUM($Q$3:T$3)-$P171</f>
        <v>-264.5333333333333</v>
      </c>
      <c r="U171" s="23">
        <f>SUM($Q$3:U$3)-$P171</f>
        <v>-259.61888888888888</v>
      </c>
      <c r="V171" s="23">
        <f>SUM($Q$3:V$3)-$P171</f>
        <v>-253.62944444444443</v>
      </c>
      <c r="W171" s="23">
        <f>SUM($Q$3:W$3)-$P171</f>
        <v>-249.14499999999998</v>
      </c>
      <c r="X171" s="23">
        <f>SUM($Q$3:X$3)-$P171</f>
        <v>-242.72555555555556</v>
      </c>
      <c r="Y171" s="23">
        <f>SUM($Q$3:Y$3)-$P171</f>
        <v>-234.41888888888889</v>
      </c>
      <c r="Z171" s="23">
        <f>SUM($Q$3:Z$3)-$P171</f>
        <v>-226.51833333333332</v>
      </c>
      <c r="AA171" s="23">
        <f>SUM($Q$3:AA$3)-$P171</f>
        <v>-221.3411111111111</v>
      </c>
      <c r="AB171" s="23">
        <f>SUM($Q$3:AB$3)-$P171</f>
        <v>-216.11611111111111</v>
      </c>
      <c r="AC171" s="23">
        <f>SUM($Q$3:AC$3)-$P171</f>
        <v>-210.48500000000001</v>
      </c>
      <c r="AD171" s="23"/>
      <c r="AF171" s="22">
        <f t="shared" si="37"/>
        <v>42308</v>
      </c>
      <c r="AG171" s="9">
        <f t="shared" si="39"/>
        <v>284</v>
      </c>
      <c r="AH171" s="23">
        <f t="shared" si="33"/>
        <v>-273.61755555555555</v>
      </c>
      <c r="AI171" s="23">
        <f>SUM($AH$3:AI$3)-$P171</f>
        <v>-265.32311111111113</v>
      </c>
      <c r="AJ171" s="23">
        <f>SUM($AH$3:AJ$3)-$P171</f>
        <v>-256.69844444444442</v>
      </c>
      <c r="AK171" s="23">
        <f>SUM($AH$3:AK$3)-$P171</f>
        <v>-247.392</v>
      </c>
      <c r="AL171" s="23">
        <f>SUM($AH$3:AL$3)-$P171</f>
        <v>-238.08555555555554</v>
      </c>
      <c r="AM171" s="23">
        <f>SUM($AH$3:AM$3)-$P171</f>
        <v>-224.41411111111111</v>
      </c>
      <c r="AN171" s="23">
        <f>SUM($AH$3:AN$3)-$P171</f>
        <v>-216.60166666666666</v>
      </c>
      <c r="AO171" s="23">
        <f>SUM($AH$3:AO$3)-$P171</f>
        <v>-200.93222222222221</v>
      </c>
      <c r="AP171" s="23">
        <f>SUM($AH$3:AP$3)-$P171</f>
        <v>-174.79088888888887</v>
      </c>
      <c r="AQ171" s="23">
        <f>SUM($AH$3:AQ$3)-$P171</f>
        <v>-151.13722222222222</v>
      </c>
      <c r="AR171" s="23">
        <f>SUM($AH$3:AR$3)-$P171</f>
        <v>-140.84688888888888</v>
      </c>
      <c r="AS171" s="23">
        <f>SUM($AH$3:AS$3)-$P171</f>
        <v>-130.37188888888889</v>
      </c>
      <c r="AT171" s="23">
        <f>SUM($AH$3:AT$3)-$P171</f>
        <v>-118.25544444444444</v>
      </c>
      <c r="AU171" s="23"/>
    </row>
    <row r="172" spans="11:47">
      <c r="K172" s="45"/>
      <c r="L172" s="45"/>
      <c r="M172" s="58">
        <f t="shared" si="38"/>
        <v>42309</v>
      </c>
      <c r="N172" s="106">
        <f>$I$25</f>
        <v>0</v>
      </c>
      <c r="O172" s="9">
        <f t="shared" si="36"/>
        <v>0</v>
      </c>
      <c r="P172" s="9">
        <f>SUM($N$5:N172)-SUM($O$5:O172)</f>
        <v>284</v>
      </c>
      <c r="Q172" s="23">
        <f t="shared" si="29"/>
        <v>-278.79888888888888</v>
      </c>
      <c r="R172" s="23">
        <f>SUM($Q$3:R$3)-$P172</f>
        <v>-274.17111111111109</v>
      </c>
      <c r="S172" s="23">
        <f>SUM($Q$3:S$3)-$P172</f>
        <v>-269.44777777777779</v>
      </c>
      <c r="T172" s="23">
        <f>SUM($Q$3:T$3)-$P172</f>
        <v>-264.5333333333333</v>
      </c>
      <c r="U172" s="23">
        <f>SUM($Q$3:U$3)-$P172</f>
        <v>-259.61888888888888</v>
      </c>
      <c r="V172" s="23">
        <f>SUM($Q$3:V$3)-$P172</f>
        <v>-253.62944444444443</v>
      </c>
      <c r="W172" s="23">
        <f>SUM($Q$3:W$3)-$P172</f>
        <v>-249.14499999999998</v>
      </c>
      <c r="X172" s="23">
        <f>SUM($Q$3:X$3)-$P172</f>
        <v>-242.72555555555556</v>
      </c>
      <c r="Y172" s="23">
        <f>SUM($Q$3:Y$3)-$P172</f>
        <v>-234.41888888888889</v>
      </c>
      <c r="Z172" s="23">
        <f>SUM($Q$3:Z$3)-$P172</f>
        <v>-226.51833333333332</v>
      </c>
      <c r="AA172" s="23">
        <f>SUM($Q$3:AA$3)-$P172</f>
        <v>-221.3411111111111</v>
      </c>
      <c r="AB172" s="23">
        <f>SUM($Q$3:AB$3)-$P172</f>
        <v>-216.11611111111111</v>
      </c>
      <c r="AC172" s="23">
        <f>SUM($Q$3:AC$3)-$P172</f>
        <v>-210.48500000000001</v>
      </c>
      <c r="AD172" s="23"/>
      <c r="AF172" s="22">
        <f t="shared" si="37"/>
        <v>42309</v>
      </c>
      <c r="AG172" s="9">
        <f t="shared" si="39"/>
        <v>284</v>
      </c>
      <c r="AH172" s="23">
        <f t="shared" si="33"/>
        <v>-273.61755555555555</v>
      </c>
      <c r="AI172" s="23">
        <f>SUM($AH$3:AI$3)-$P172</f>
        <v>-265.32311111111113</v>
      </c>
      <c r="AJ172" s="23">
        <f>SUM($AH$3:AJ$3)-$P172</f>
        <v>-256.69844444444442</v>
      </c>
      <c r="AK172" s="23">
        <f>SUM($AH$3:AK$3)-$P172</f>
        <v>-247.392</v>
      </c>
      <c r="AL172" s="23">
        <f>SUM($AH$3:AL$3)-$P172</f>
        <v>-238.08555555555554</v>
      </c>
      <c r="AM172" s="23">
        <f>SUM($AH$3:AM$3)-$P172</f>
        <v>-224.41411111111111</v>
      </c>
      <c r="AN172" s="23">
        <f>SUM($AH$3:AN$3)-$P172</f>
        <v>-216.60166666666666</v>
      </c>
      <c r="AO172" s="23">
        <f>SUM($AH$3:AO$3)-$P172</f>
        <v>-200.93222222222221</v>
      </c>
      <c r="AP172" s="23">
        <f>SUM($AH$3:AP$3)-$P172</f>
        <v>-174.79088888888887</v>
      </c>
      <c r="AQ172" s="23">
        <f>SUM($AH$3:AQ$3)-$P172</f>
        <v>-151.13722222222222</v>
      </c>
      <c r="AR172" s="23">
        <f>SUM($AH$3:AR$3)-$P172</f>
        <v>-140.84688888888888</v>
      </c>
      <c r="AS172" s="23">
        <f>SUM($AH$3:AS$3)-$P172</f>
        <v>-130.37188888888889</v>
      </c>
      <c r="AT172" s="23">
        <f>SUM($AH$3:AT$3)-$P172</f>
        <v>-118.25544444444444</v>
      </c>
      <c r="AU172" s="23"/>
    </row>
    <row r="173" spans="11:47">
      <c r="K173" s="45"/>
      <c r="L173" s="45"/>
      <c r="M173" s="58">
        <f t="shared" si="38"/>
        <v>42310</v>
      </c>
      <c r="N173" s="57">
        <f>$C$25</f>
        <v>2</v>
      </c>
      <c r="O173" s="9">
        <f t="shared" si="36"/>
        <v>0</v>
      </c>
      <c r="P173" s="9">
        <f>SUM($N$5:N173)-SUM($O$5:O173)</f>
        <v>286</v>
      </c>
      <c r="Q173" s="23">
        <f t="shared" si="29"/>
        <v>-280.79888888888888</v>
      </c>
      <c r="R173" s="23">
        <f>SUM($Q$3:R$3)-$P173</f>
        <v>-276.17111111111109</v>
      </c>
      <c r="S173" s="23">
        <f>SUM($Q$3:S$3)-$P173</f>
        <v>-271.44777777777779</v>
      </c>
      <c r="T173" s="23">
        <f>SUM($Q$3:T$3)-$P173</f>
        <v>-266.5333333333333</v>
      </c>
      <c r="U173" s="23">
        <f>SUM($Q$3:U$3)-$P173</f>
        <v>-261.61888888888888</v>
      </c>
      <c r="V173" s="23">
        <f>SUM($Q$3:V$3)-$P173</f>
        <v>-255.62944444444443</v>
      </c>
      <c r="W173" s="23">
        <f>SUM($Q$3:W$3)-$P173</f>
        <v>-251.14499999999998</v>
      </c>
      <c r="X173" s="23">
        <f>SUM($Q$3:X$3)-$P173</f>
        <v>-244.72555555555556</v>
      </c>
      <c r="Y173" s="23">
        <f>SUM($Q$3:Y$3)-$P173</f>
        <v>-236.41888888888889</v>
      </c>
      <c r="Z173" s="23">
        <f>SUM($Q$3:Z$3)-$P173</f>
        <v>-228.51833333333332</v>
      </c>
      <c r="AA173" s="23">
        <f>SUM($Q$3:AA$3)-$P173</f>
        <v>-223.3411111111111</v>
      </c>
      <c r="AB173" s="23">
        <f>SUM($Q$3:AB$3)-$P173</f>
        <v>-218.11611111111111</v>
      </c>
      <c r="AC173" s="23">
        <f>SUM($Q$3:AC$3)-$P173</f>
        <v>-212.48500000000001</v>
      </c>
      <c r="AD173" s="23"/>
      <c r="AF173" s="22">
        <f t="shared" si="37"/>
        <v>42310</v>
      </c>
      <c r="AG173" s="9">
        <f t="shared" si="39"/>
        <v>286</v>
      </c>
      <c r="AH173" s="23">
        <f t="shared" si="33"/>
        <v>-275.61755555555555</v>
      </c>
      <c r="AI173" s="23">
        <f>SUM($AH$3:AI$3)-$P173</f>
        <v>-267.32311111111113</v>
      </c>
      <c r="AJ173" s="23">
        <f>SUM($AH$3:AJ$3)-$P173</f>
        <v>-258.69844444444442</v>
      </c>
      <c r="AK173" s="23">
        <f>SUM($AH$3:AK$3)-$P173</f>
        <v>-249.392</v>
      </c>
      <c r="AL173" s="23">
        <f>SUM($AH$3:AL$3)-$P173</f>
        <v>-240.08555555555554</v>
      </c>
      <c r="AM173" s="23">
        <f>SUM($AH$3:AM$3)-$P173</f>
        <v>-226.41411111111111</v>
      </c>
      <c r="AN173" s="23">
        <f>SUM($AH$3:AN$3)-$P173</f>
        <v>-218.60166666666666</v>
      </c>
      <c r="AO173" s="23">
        <f>SUM($AH$3:AO$3)-$P173</f>
        <v>-202.93222222222221</v>
      </c>
      <c r="AP173" s="23">
        <f>SUM($AH$3:AP$3)-$P173</f>
        <v>-176.79088888888887</v>
      </c>
      <c r="AQ173" s="23">
        <f>SUM($AH$3:AQ$3)-$P173</f>
        <v>-153.13722222222222</v>
      </c>
      <c r="AR173" s="23">
        <f>SUM($AH$3:AR$3)-$P173</f>
        <v>-142.84688888888888</v>
      </c>
      <c r="AS173" s="23">
        <f>SUM($AH$3:AS$3)-$P173</f>
        <v>-132.37188888888889</v>
      </c>
      <c r="AT173" s="23">
        <f>SUM($AH$3:AT$3)-$P173</f>
        <v>-120.25544444444444</v>
      </c>
      <c r="AU173" s="23"/>
    </row>
    <row r="174" spans="11:47">
      <c r="K174" s="45"/>
      <c r="L174" s="45"/>
      <c r="M174" s="58">
        <f t="shared" si="38"/>
        <v>42311</v>
      </c>
      <c r="N174" s="57">
        <f>$D$25</f>
        <v>2</v>
      </c>
      <c r="O174" s="9">
        <f t="shared" si="36"/>
        <v>0</v>
      </c>
      <c r="P174" s="9">
        <f>SUM($N$5:N174)-SUM($O$5:O174)</f>
        <v>288</v>
      </c>
      <c r="Q174" s="23">
        <f t="shared" si="29"/>
        <v>-282.79888888888888</v>
      </c>
      <c r="R174" s="23">
        <f>SUM($Q$3:R$3)-$P174</f>
        <v>-278.17111111111109</v>
      </c>
      <c r="S174" s="23">
        <f>SUM($Q$3:S$3)-$P174</f>
        <v>-273.44777777777779</v>
      </c>
      <c r="T174" s="23">
        <f>SUM($Q$3:T$3)-$P174</f>
        <v>-268.5333333333333</v>
      </c>
      <c r="U174" s="23">
        <f>SUM($Q$3:U$3)-$P174</f>
        <v>-263.61888888888888</v>
      </c>
      <c r="V174" s="23">
        <f>SUM($Q$3:V$3)-$P174</f>
        <v>-257.62944444444446</v>
      </c>
      <c r="W174" s="23">
        <f>SUM($Q$3:W$3)-$P174</f>
        <v>-253.14499999999998</v>
      </c>
      <c r="X174" s="23">
        <f>SUM($Q$3:X$3)-$P174</f>
        <v>-246.72555555555556</v>
      </c>
      <c r="Y174" s="23">
        <f>SUM($Q$3:Y$3)-$P174</f>
        <v>-238.41888888888889</v>
      </c>
      <c r="Z174" s="23">
        <f>SUM($Q$3:Z$3)-$P174</f>
        <v>-230.51833333333332</v>
      </c>
      <c r="AA174" s="23">
        <f>SUM($Q$3:AA$3)-$P174</f>
        <v>-225.3411111111111</v>
      </c>
      <c r="AB174" s="23">
        <f>SUM($Q$3:AB$3)-$P174</f>
        <v>-220.11611111111111</v>
      </c>
      <c r="AC174" s="23">
        <f>SUM($Q$3:AC$3)-$P174</f>
        <v>-214.48500000000001</v>
      </c>
      <c r="AD174" s="23"/>
      <c r="AF174" s="22">
        <f t="shared" si="37"/>
        <v>42311</v>
      </c>
      <c r="AG174" s="9">
        <f t="shared" si="39"/>
        <v>288</v>
      </c>
      <c r="AH174" s="23">
        <f t="shared" si="33"/>
        <v>-277.61755555555555</v>
      </c>
      <c r="AI174" s="23">
        <f>SUM($AH$3:AI$3)-$P174</f>
        <v>-269.32311111111113</v>
      </c>
      <c r="AJ174" s="23">
        <f>SUM($AH$3:AJ$3)-$P174</f>
        <v>-260.69844444444442</v>
      </c>
      <c r="AK174" s="23">
        <f>SUM($AH$3:AK$3)-$P174</f>
        <v>-251.392</v>
      </c>
      <c r="AL174" s="23">
        <f>SUM($AH$3:AL$3)-$P174</f>
        <v>-242.08555555555554</v>
      </c>
      <c r="AM174" s="23">
        <f>SUM($AH$3:AM$3)-$P174</f>
        <v>-228.41411111111111</v>
      </c>
      <c r="AN174" s="23">
        <f>SUM($AH$3:AN$3)-$P174</f>
        <v>-220.60166666666666</v>
      </c>
      <c r="AO174" s="23">
        <f>SUM($AH$3:AO$3)-$P174</f>
        <v>-204.93222222222221</v>
      </c>
      <c r="AP174" s="23">
        <f>SUM($AH$3:AP$3)-$P174</f>
        <v>-178.79088888888887</v>
      </c>
      <c r="AQ174" s="23">
        <f>SUM($AH$3:AQ$3)-$P174</f>
        <v>-155.13722222222222</v>
      </c>
      <c r="AR174" s="23">
        <f>SUM($AH$3:AR$3)-$P174</f>
        <v>-144.84688888888888</v>
      </c>
      <c r="AS174" s="23">
        <f>SUM($AH$3:AS$3)-$P174</f>
        <v>-134.37188888888889</v>
      </c>
      <c r="AT174" s="23">
        <f>SUM($AH$3:AT$3)-$P174</f>
        <v>-122.25544444444444</v>
      </c>
      <c r="AU174" s="23"/>
    </row>
    <row r="175" spans="11:47">
      <c r="K175" s="45"/>
      <c r="L175" s="45"/>
      <c r="M175" s="58">
        <f t="shared" si="38"/>
        <v>42312</v>
      </c>
      <c r="N175" s="57">
        <f>$E$25</f>
        <v>2</v>
      </c>
      <c r="O175" s="9">
        <f t="shared" si="36"/>
        <v>0</v>
      </c>
      <c r="P175" s="9">
        <f>SUM($N$5:N175)-SUM($O$5:O175)</f>
        <v>290</v>
      </c>
      <c r="Q175" s="23">
        <f>$Q$3-$P175</f>
        <v>-284.79888888888888</v>
      </c>
      <c r="R175" s="23">
        <f>SUM($Q$3:R$3)-$P175</f>
        <v>-280.17111111111109</v>
      </c>
      <c r="S175" s="23">
        <f>SUM($Q$3:S$3)-$P175</f>
        <v>-275.44777777777779</v>
      </c>
      <c r="T175" s="23">
        <f>SUM($Q$3:T$3)-$P175</f>
        <v>-270.5333333333333</v>
      </c>
      <c r="U175" s="23">
        <f>SUM($Q$3:U$3)-$P175</f>
        <v>-265.61888888888888</v>
      </c>
      <c r="V175" s="23">
        <f>SUM($Q$3:V$3)-$P175</f>
        <v>-259.62944444444446</v>
      </c>
      <c r="W175" s="23">
        <f>SUM($Q$3:W$3)-$P175</f>
        <v>-255.14499999999998</v>
      </c>
      <c r="X175" s="23">
        <f>SUM($Q$3:X$3)-$P175</f>
        <v>-248.72555555555556</v>
      </c>
      <c r="Y175" s="23">
        <f>SUM($Q$3:Y$3)-$P175</f>
        <v>-240.41888888888889</v>
      </c>
      <c r="Z175" s="23">
        <f>SUM($Q$3:Z$3)-$P175</f>
        <v>-232.51833333333332</v>
      </c>
      <c r="AA175" s="23">
        <f>SUM($Q$3:AA$3)-$P175</f>
        <v>-227.3411111111111</v>
      </c>
      <c r="AB175" s="23">
        <f>SUM($Q$3:AB$3)-$P175</f>
        <v>-222.11611111111111</v>
      </c>
      <c r="AC175" s="23">
        <f>SUM($Q$3:AC$3)-$P175</f>
        <v>-216.48500000000001</v>
      </c>
      <c r="AD175" s="23"/>
      <c r="AF175" s="22">
        <f t="shared" ref="AF175:AF180" si="40">M175</f>
        <v>42312</v>
      </c>
      <c r="AG175" s="9">
        <f t="shared" si="39"/>
        <v>290</v>
      </c>
      <c r="AH175" s="23">
        <f t="shared" si="33"/>
        <v>-279.61755555555555</v>
      </c>
      <c r="AI175" s="23">
        <f>SUM($AH$3:AI$3)-$P175</f>
        <v>-271.32311111111113</v>
      </c>
      <c r="AJ175" s="23">
        <f>SUM($AH$3:AJ$3)-$P175</f>
        <v>-262.69844444444442</v>
      </c>
      <c r="AK175" s="23">
        <f>SUM($AH$3:AK$3)-$P175</f>
        <v>-253.392</v>
      </c>
      <c r="AL175" s="23">
        <f>SUM($AH$3:AL$3)-$P175</f>
        <v>-244.08555555555554</v>
      </c>
      <c r="AM175" s="23">
        <f>SUM($AH$3:AM$3)-$P175</f>
        <v>-230.41411111111111</v>
      </c>
      <c r="AN175" s="23">
        <f>SUM($AH$3:AN$3)-$P175</f>
        <v>-222.60166666666666</v>
      </c>
      <c r="AO175" s="23">
        <f>SUM($AH$3:AO$3)-$P175</f>
        <v>-206.93222222222221</v>
      </c>
      <c r="AP175" s="23">
        <f>SUM($AH$3:AP$3)-$P175</f>
        <v>-180.79088888888887</v>
      </c>
      <c r="AQ175" s="23">
        <f>SUM($AH$3:AQ$3)-$P175</f>
        <v>-157.13722222222222</v>
      </c>
      <c r="AR175" s="23">
        <f>SUM($AH$3:AR$3)-$P175</f>
        <v>-146.84688888888888</v>
      </c>
      <c r="AS175" s="23">
        <f>SUM($AH$3:AS$3)-$P175</f>
        <v>-136.37188888888889</v>
      </c>
      <c r="AT175" s="23">
        <f>SUM($AH$3:AT$3)-$P175</f>
        <v>-124.25544444444444</v>
      </c>
      <c r="AU175" s="23"/>
    </row>
    <row r="176" spans="11:47">
      <c r="K176" s="45"/>
      <c r="L176" s="45"/>
      <c r="M176" s="58">
        <f t="shared" si="38"/>
        <v>42313</v>
      </c>
      <c r="N176" s="57">
        <f>$F$25</f>
        <v>2</v>
      </c>
      <c r="O176" s="9">
        <f t="shared" si="36"/>
        <v>0</v>
      </c>
      <c r="P176" s="9">
        <f>SUM($N$5:N176)-SUM($O$5:O176)</f>
        <v>292</v>
      </c>
      <c r="Q176" s="23">
        <f t="shared" si="29"/>
        <v>-286.79888888888888</v>
      </c>
      <c r="R176" s="23">
        <f>SUM($Q$3:R$3)-$P176</f>
        <v>-282.17111111111109</v>
      </c>
      <c r="S176" s="23">
        <f>SUM($Q$3:S$3)-$P176</f>
        <v>-277.44777777777779</v>
      </c>
      <c r="T176" s="23">
        <f>SUM($Q$3:T$3)-$P176</f>
        <v>-272.5333333333333</v>
      </c>
      <c r="U176" s="23">
        <f>SUM($Q$3:U$3)-$P176</f>
        <v>-267.61888888888888</v>
      </c>
      <c r="V176" s="23">
        <f>SUM($Q$3:V$3)-$P176</f>
        <v>-261.62944444444446</v>
      </c>
      <c r="W176" s="23">
        <f>SUM($Q$3:W$3)-$P176</f>
        <v>-257.14499999999998</v>
      </c>
      <c r="X176" s="23">
        <f>SUM($Q$3:X$3)-$P176</f>
        <v>-250.72555555555556</v>
      </c>
      <c r="Y176" s="23">
        <f>SUM($Q$3:Y$3)-$P176</f>
        <v>-242.41888888888889</v>
      </c>
      <c r="Z176" s="23">
        <f>SUM($Q$3:Z$3)-$P176</f>
        <v>-234.51833333333332</v>
      </c>
      <c r="AA176" s="23">
        <f>SUM($Q$3:AA$3)-$P176</f>
        <v>-229.3411111111111</v>
      </c>
      <c r="AB176" s="23">
        <f>SUM($Q$3:AB$3)-$P176</f>
        <v>-224.11611111111111</v>
      </c>
      <c r="AC176" s="23">
        <f>SUM($Q$3:AC$3)-$P176</f>
        <v>-218.48500000000001</v>
      </c>
      <c r="AD176" s="23"/>
      <c r="AF176" s="22">
        <f t="shared" si="40"/>
        <v>42313</v>
      </c>
      <c r="AG176" s="9">
        <f t="shared" ref="AG176:AG181" si="41">P176</f>
        <v>292</v>
      </c>
      <c r="AH176" s="23">
        <f t="shared" si="33"/>
        <v>-281.61755555555555</v>
      </c>
      <c r="AI176" s="23">
        <f>SUM($AH$3:AI$3)-$P176</f>
        <v>-273.32311111111113</v>
      </c>
      <c r="AJ176" s="23">
        <f>SUM($AH$3:AJ$3)-$P176</f>
        <v>-264.69844444444442</v>
      </c>
      <c r="AK176" s="23">
        <f>SUM($AH$3:AK$3)-$P176</f>
        <v>-255.392</v>
      </c>
      <c r="AL176" s="23">
        <f>SUM($AH$3:AL$3)-$P176</f>
        <v>-246.08555555555554</v>
      </c>
      <c r="AM176" s="23">
        <f>SUM($AH$3:AM$3)-$P176</f>
        <v>-232.41411111111111</v>
      </c>
      <c r="AN176" s="23">
        <f>SUM($AH$3:AN$3)-$P176</f>
        <v>-224.60166666666666</v>
      </c>
      <c r="AO176" s="23">
        <f>SUM($AH$3:AO$3)-$P176</f>
        <v>-208.93222222222221</v>
      </c>
      <c r="AP176" s="23">
        <f>SUM($AH$3:AP$3)-$P176</f>
        <v>-182.79088888888887</v>
      </c>
      <c r="AQ176" s="23">
        <f>SUM($AH$3:AQ$3)-$P176</f>
        <v>-159.13722222222222</v>
      </c>
      <c r="AR176" s="23">
        <f>SUM($AH$3:AR$3)-$P176</f>
        <v>-148.84688888888888</v>
      </c>
      <c r="AS176" s="23">
        <f>SUM($AH$3:AS$3)-$P176</f>
        <v>-138.37188888888889</v>
      </c>
      <c r="AT176" s="23">
        <f>SUM($AH$3:AT$3)-$P176</f>
        <v>-126.25544444444444</v>
      </c>
      <c r="AU176" s="23"/>
    </row>
    <row r="177" spans="11:47">
      <c r="K177" s="45"/>
      <c r="L177" s="45"/>
      <c r="M177" s="58">
        <f t="shared" si="38"/>
        <v>42314</v>
      </c>
      <c r="N177" s="57">
        <f>$G$25</f>
        <v>2</v>
      </c>
      <c r="O177" s="9">
        <f t="shared" si="36"/>
        <v>0</v>
      </c>
      <c r="P177" s="9">
        <f>SUM($N$5:N177)-SUM($O$5:O177)</f>
        <v>294</v>
      </c>
      <c r="Q177" s="23">
        <f t="shared" si="29"/>
        <v>-288.79888888888888</v>
      </c>
      <c r="R177" s="23">
        <f>SUM($Q$3:R$3)-$P177</f>
        <v>-284.17111111111109</v>
      </c>
      <c r="S177" s="23">
        <f>SUM($Q$3:S$3)-$P177</f>
        <v>-279.44777777777779</v>
      </c>
      <c r="T177" s="23">
        <f>SUM($Q$3:T$3)-$P177</f>
        <v>-274.5333333333333</v>
      </c>
      <c r="U177" s="23">
        <f>SUM($Q$3:U$3)-$P177</f>
        <v>-269.61888888888888</v>
      </c>
      <c r="V177" s="23">
        <f>SUM($Q$3:V$3)-$P177</f>
        <v>-263.62944444444446</v>
      </c>
      <c r="W177" s="23">
        <f>SUM($Q$3:W$3)-$P177</f>
        <v>-259.14499999999998</v>
      </c>
      <c r="X177" s="23">
        <f>SUM($Q$3:X$3)-$P177</f>
        <v>-252.72555555555556</v>
      </c>
      <c r="Y177" s="23">
        <f>SUM($Q$3:Y$3)-$P177</f>
        <v>-244.41888888888889</v>
      </c>
      <c r="Z177" s="23">
        <f>SUM($Q$3:Z$3)-$P177</f>
        <v>-236.51833333333332</v>
      </c>
      <c r="AA177" s="23">
        <f>SUM($Q$3:AA$3)-$P177</f>
        <v>-231.3411111111111</v>
      </c>
      <c r="AB177" s="23">
        <f>SUM($Q$3:AB$3)-$P177</f>
        <v>-226.11611111111111</v>
      </c>
      <c r="AC177" s="23">
        <f>SUM($Q$3:AC$3)-$P177</f>
        <v>-220.48500000000001</v>
      </c>
      <c r="AD177" s="23"/>
      <c r="AF177" s="22">
        <f t="shared" si="40"/>
        <v>42314</v>
      </c>
      <c r="AG177" s="9">
        <f t="shared" si="41"/>
        <v>294</v>
      </c>
      <c r="AH177" s="23">
        <f t="shared" si="33"/>
        <v>-283.61755555555555</v>
      </c>
      <c r="AI177" s="23">
        <f>SUM($AH$3:AI$3)-$P177</f>
        <v>-275.32311111111113</v>
      </c>
      <c r="AJ177" s="23">
        <f>SUM($AH$3:AJ$3)-$P177</f>
        <v>-266.69844444444442</v>
      </c>
      <c r="AK177" s="23">
        <f>SUM($AH$3:AK$3)-$P177</f>
        <v>-257.392</v>
      </c>
      <c r="AL177" s="23">
        <f>SUM($AH$3:AL$3)-$P177</f>
        <v>-248.08555555555554</v>
      </c>
      <c r="AM177" s="23">
        <f>SUM($AH$3:AM$3)-$P177</f>
        <v>-234.41411111111111</v>
      </c>
      <c r="AN177" s="23">
        <f>SUM($AH$3:AN$3)-$P177</f>
        <v>-226.60166666666666</v>
      </c>
      <c r="AO177" s="23">
        <f>SUM($AH$3:AO$3)-$P177</f>
        <v>-210.93222222222221</v>
      </c>
      <c r="AP177" s="23">
        <f>SUM($AH$3:AP$3)-$P177</f>
        <v>-184.79088888888887</v>
      </c>
      <c r="AQ177" s="23">
        <f>SUM($AH$3:AQ$3)-$P177</f>
        <v>-161.13722222222222</v>
      </c>
      <c r="AR177" s="23">
        <f>SUM($AH$3:AR$3)-$P177</f>
        <v>-150.84688888888888</v>
      </c>
      <c r="AS177" s="23">
        <f>SUM($AH$3:AS$3)-$P177</f>
        <v>-140.37188888888889</v>
      </c>
      <c r="AT177" s="23">
        <f>SUM($AH$3:AT$3)-$P177</f>
        <v>-128.25544444444444</v>
      </c>
      <c r="AU177" s="23"/>
    </row>
    <row r="178" spans="11:47">
      <c r="K178" s="45"/>
      <c r="L178" s="45"/>
      <c r="M178" s="58">
        <f t="shared" si="38"/>
        <v>42315</v>
      </c>
      <c r="N178" s="57">
        <f>$H$25</f>
        <v>2</v>
      </c>
      <c r="O178" s="9">
        <f t="shared" si="36"/>
        <v>0</v>
      </c>
      <c r="P178" s="9">
        <f>SUM($N$5:N178)-SUM($O$5:O178)</f>
        <v>296</v>
      </c>
      <c r="Q178" s="23">
        <f t="shared" si="29"/>
        <v>-290.79888888888888</v>
      </c>
      <c r="R178" s="23">
        <f>SUM($Q$3:R$3)-$P178</f>
        <v>-286.17111111111109</v>
      </c>
      <c r="S178" s="23">
        <f>SUM($Q$3:S$3)-$P178</f>
        <v>-281.44777777777779</v>
      </c>
      <c r="T178" s="23">
        <f>SUM($Q$3:T$3)-$P178</f>
        <v>-276.5333333333333</v>
      </c>
      <c r="U178" s="23">
        <f>SUM($Q$3:U$3)-$P178</f>
        <v>-271.61888888888888</v>
      </c>
      <c r="V178" s="23">
        <f>SUM($Q$3:V$3)-$P178</f>
        <v>-265.62944444444446</v>
      </c>
      <c r="W178" s="23">
        <f>SUM($Q$3:W$3)-$P178</f>
        <v>-261.14499999999998</v>
      </c>
      <c r="X178" s="23">
        <f>SUM($Q$3:X$3)-$P178</f>
        <v>-254.72555555555556</v>
      </c>
      <c r="Y178" s="23">
        <f>SUM($Q$3:Y$3)-$P178</f>
        <v>-246.41888888888889</v>
      </c>
      <c r="Z178" s="23">
        <f>SUM($Q$3:Z$3)-$P178</f>
        <v>-238.51833333333332</v>
      </c>
      <c r="AA178" s="23">
        <f>SUM($Q$3:AA$3)-$P178</f>
        <v>-233.3411111111111</v>
      </c>
      <c r="AB178" s="23">
        <f>SUM($Q$3:AB$3)-$P178</f>
        <v>-228.11611111111111</v>
      </c>
      <c r="AC178" s="23">
        <f>SUM($Q$3:AC$3)-$P178</f>
        <v>-222.48500000000001</v>
      </c>
      <c r="AD178" s="23"/>
      <c r="AF178" s="22">
        <f t="shared" si="40"/>
        <v>42315</v>
      </c>
      <c r="AG178" s="9">
        <f t="shared" si="41"/>
        <v>296</v>
      </c>
      <c r="AH178" s="23">
        <f t="shared" si="33"/>
        <v>-285.61755555555555</v>
      </c>
      <c r="AI178" s="23">
        <f>SUM($AH$3:AI$3)-$P178</f>
        <v>-277.32311111111113</v>
      </c>
      <c r="AJ178" s="23">
        <f>SUM($AH$3:AJ$3)-$P178</f>
        <v>-268.69844444444442</v>
      </c>
      <c r="AK178" s="23">
        <f>SUM($AH$3:AK$3)-$P178</f>
        <v>-259.392</v>
      </c>
      <c r="AL178" s="23">
        <f>SUM($AH$3:AL$3)-$P178</f>
        <v>-250.08555555555554</v>
      </c>
      <c r="AM178" s="23">
        <f>SUM($AH$3:AM$3)-$P178</f>
        <v>-236.41411111111111</v>
      </c>
      <c r="AN178" s="23">
        <f>SUM($AH$3:AN$3)-$P178</f>
        <v>-228.60166666666666</v>
      </c>
      <c r="AO178" s="23">
        <f>SUM($AH$3:AO$3)-$P178</f>
        <v>-212.93222222222221</v>
      </c>
      <c r="AP178" s="23">
        <f>SUM($AH$3:AP$3)-$P178</f>
        <v>-186.79088888888887</v>
      </c>
      <c r="AQ178" s="23">
        <f>SUM($AH$3:AQ$3)-$P178</f>
        <v>-163.13722222222222</v>
      </c>
      <c r="AR178" s="23">
        <f>SUM($AH$3:AR$3)-$P178</f>
        <v>-152.84688888888888</v>
      </c>
      <c r="AS178" s="23">
        <f>SUM($AH$3:AS$3)-$P178</f>
        <v>-142.37188888888889</v>
      </c>
      <c r="AT178" s="23">
        <f>SUM($AH$3:AT$3)-$P178</f>
        <v>-130.25544444444444</v>
      </c>
      <c r="AU178" s="23"/>
    </row>
    <row r="179" spans="11:47">
      <c r="K179" s="45"/>
      <c r="L179" s="45"/>
      <c r="M179" s="58">
        <f t="shared" si="38"/>
        <v>42316</v>
      </c>
      <c r="N179" s="106">
        <f>$I$25</f>
        <v>0</v>
      </c>
      <c r="O179" s="9">
        <f t="shared" si="36"/>
        <v>0</v>
      </c>
      <c r="P179" s="9">
        <f>SUM($N$5:N179)-SUM($O$5:O179)</f>
        <v>296</v>
      </c>
      <c r="Q179" s="23">
        <f t="shared" si="29"/>
        <v>-290.79888888888888</v>
      </c>
      <c r="R179" s="23">
        <f>SUM($Q$3:R$3)-$P179</f>
        <v>-286.17111111111109</v>
      </c>
      <c r="S179" s="23">
        <f>SUM($Q$3:S$3)-$P179</f>
        <v>-281.44777777777779</v>
      </c>
      <c r="T179" s="23">
        <f>SUM($Q$3:T$3)-$P179</f>
        <v>-276.5333333333333</v>
      </c>
      <c r="U179" s="23">
        <f>SUM($Q$3:U$3)-$P179</f>
        <v>-271.61888888888888</v>
      </c>
      <c r="V179" s="23">
        <f>SUM($Q$3:V$3)-$P179</f>
        <v>-265.62944444444446</v>
      </c>
      <c r="W179" s="23">
        <f>SUM($Q$3:W$3)-$P179</f>
        <v>-261.14499999999998</v>
      </c>
      <c r="X179" s="23">
        <f>SUM($Q$3:X$3)-$P179</f>
        <v>-254.72555555555556</v>
      </c>
      <c r="Y179" s="23">
        <f>SUM($Q$3:Y$3)-$P179</f>
        <v>-246.41888888888889</v>
      </c>
      <c r="Z179" s="23">
        <f>SUM($Q$3:Z$3)-$P179</f>
        <v>-238.51833333333332</v>
      </c>
      <c r="AA179" s="23">
        <f>SUM($Q$3:AA$3)-$P179</f>
        <v>-233.3411111111111</v>
      </c>
      <c r="AB179" s="23">
        <f>SUM($Q$3:AB$3)-$P179</f>
        <v>-228.11611111111111</v>
      </c>
      <c r="AC179" s="23">
        <f>SUM($Q$3:AC$3)-$P179</f>
        <v>-222.48500000000001</v>
      </c>
      <c r="AD179" s="23"/>
      <c r="AF179" s="22">
        <f t="shared" si="40"/>
        <v>42316</v>
      </c>
      <c r="AG179" s="9">
        <f t="shared" si="41"/>
        <v>296</v>
      </c>
      <c r="AH179" s="23">
        <f t="shared" si="33"/>
        <v>-285.61755555555555</v>
      </c>
      <c r="AI179" s="23">
        <f>SUM($AH$3:AI$3)-$P179</f>
        <v>-277.32311111111113</v>
      </c>
      <c r="AJ179" s="23">
        <f>SUM($AH$3:AJ$3)-$P179</f>
        <v>-268.69844444444442</v>
      </c>
      <c r="AK179" s="23">
        <f>SUM($AH$3:AK$3)-$P179</f>
        <v>-259.392</v>
      </c>
      <c r="AL179" s="23">
        <f>SUM($AH$3:AL$3)-$P179</f>
        <v>-250.08555555555554</v>
      </c>
      <c r="AM179" s="23">
        <f>SUM($AH$3:AM$3)-$P179</f>
        <v>-236.41411111111111</v>
      </c>
      <c r="AN179" s="23">
        <f>SUM($AH$3:AN$3)-$P179</f>
        <v>-228.60166666666666</v>
      </c>
      <c r="AO179" s="23">
        <f>SUM($AH$3:AO$3)-$P179</f>
        <v>-212.93222222222221</v>
      </c>
      <c r="AP179" s="23">
        <f>SUM($AH$3:AP$3)-$P179</f>
        <v>-186.79088888888887</v>
      </c>
      <c r="AQ179" s="23">
        <f>SUM($AH$3:AQ$3)-$P179</f>
        <v>-163.13722222222222</v>
      </c>
      <c r="AR179" s="23">
        <f>SUM($AH$3:AR$3)-$P179</f>
        <v>-152.84688888888888</v>
      </c>
      <c r="AS179" s="23">
        <f>SUM($AH$3:AS$3)-$P179</f>
        <v>-142.37188888888889</v>
      </c>
      <c r="AT179" s="23">
        <f>SUM($AH$3:AT$3)-$P179</f>
        <v>-130.25544444444444</v>
      </c>
      <c r="AU179" s="23"/>
    </row>
    <row r="180" spans="11:47">
      <c r="K180" s="45"/>
      <c r="L180" s="45"/>
      <c r="M180" s="58">
        <f t="shared" si="38"/>
        <v>42317</v>
      </c>
      <c r="N180" s="57">
        <f>$C$25</f>
        <v>2</v>
      </c>
      <c r="O180" s="9">
        <f t="shared" si="36"/>
        <v>0</v>
      </c>
      <c r="P180" s="9">
        <f>SUM($N$5:N180)-SUM($O$5:O180)</f>
        <v>298</v>
      </c>
      <c r="Q180" s="23">
        <f t="shared" si="29"/>
        <v>-292.79888888888888</v>
      </c>
      <c r="R180" s="23">
        <f>SUM($Q$3:R$3)-$P180</f>
        <v>-288.17111111111109</v>
      </c>
      <c r="S180" s="23">
        <f>SUM($Q$3:S$3)-$P180</f>
        <v>-283.44777777777779</v>
      </c>
      <c r="T180" s="23">
        <f>SUM($Q$3:T$3)-$P180</f>
        <v>-278.5333333333333</v>
      </c>
      <c r="U180" s="23">
        <f>SUM($Q$3:U$3)-$P180</f>
        <v>-273.61888888888888</v>
      </c>
      <c r="V180" s="23">
        <f>SUM($Q$3:V$3)-$P180</f>
        <v>-267.62944444444446</v>
      </c>
      <c r="W180" s="23">
        <f>SUM($Q$3:W$3)-$P180</f>
        <v>-263.14499999999998</v>
      </c>
      <c r="X180" s="23">
        <f>SUM($Q$3:X$3)-$P180</f>
        <v>-256.72555555555556</v>
      </c>
      <c r="Y180" s="23">
        <f>SUM($Q$3:Y$3)-$P180</f>
        <v>-248.41888888888889</v>
      </c>
      <c r="Z180" s="23">
        <f>SUM($Q$3:Z$3)-$P180</f>
        <v>-240.51833333333332</v>
      </c>
      <c r="AA180" s="23">
        <f>SUM($Q$3:AA$3)-$P180</f>
        <v>-235.3411111111111</v>
      </c>
      <c r="AB180" s="23">
        <f>SUM($Q$3:AB$3)-$P180</f>
        <v>-230.11611111111111</v>
      </c>
      <c r="AC180" s="23">
        <f>SUM($Q$3:AC$3)-$P180</f>
        <v>-224.48500000000001</v>
      </c>
      <c r="AD180" s="23"/>
      <c r="AF180" s="22">
        <f t="shared" si="40"/>
        <v>42317</v>
      </c>
      <c r="AG180" s="9">
        <f t="shared" si="41"/>
        <v>298</v>
      </c>
      <c r="AH180" s="23">
        <f t="shared" si="33"/>
        <v>-287.61755555555555</v>
      </c>
      <c r="AI180" s="23">
        <f>SUM($AH$3:AI$3)-$P180</f>
        <v>-279.32311111111113</v>
      </c>
      <c r="AJ180" s="23">
        <f>SUM($AH$3:AJ$3)-$P180</f>
        <v>-270.69844444444442</v>
      </c>
      <c r="AK180" s="23">
        <f>SUM($AH$3:AK$3)-$P180</f>
        <v>-261.392</v>
      </c>
      <c r="AL180" s="23">
        <f>SUM($AH$3:AL$3)-$P180</f>
        <v>-252.08555555555554</v>
      </c>
      <c r="AM180" s="23">
        <f>SUM($AH$3:AM$3)-$P180</f>
        <v>-238.41411111111111</v>
      </c>
      <c r="AN180" s="23">
        <f>SUM($AH$3:AN$3)-$P180</f>
        <v>-230.60166666666666</v>
      </c>
      <c r="AO180" s="23">
        <f>SUM($AH$3:AO$3)-$P180</f>
        <v>-214.93222222222221</v>
      </c>
      <c r="AP180" s="23">
        <f>SUM($AH$3:AP$3)-$P180</f>
        <v>-188.79088888888887</v>
      </c>
      <c r="AQ180" s="23">
        <f>SUM($AH$3:AQ$3)-$P180</f>
        <v>-165.13722222222222</v>
      </c>
      <c r="AR180" s="23">
        <f>SUM($AH$3:AR$3)-$P180</f>
        <v>-154.84688888888888</v>
      </c>
      <c r="AS180" s="23">
        <f>SUM($AH$3:AS$3)-$P180</f>
        <v>-144.37188888888889</v>
      </c>
      <c r="AT180" s="23">
        <f>SUM($AH$3:AT$3)-$P180</f>
        <v>-132.25544444444444</v>
      </c>
      <c r="AU180" s="23"/>
    </row>
    <row r="181" spans="11:47">
      <c r="K181" s="45"/>
      <c r="L181" s="45"/>
      <c r="M181" s="58">
        <f t="shared" si="38"/>
        <v>42318</v>
      </c>
      <c r="N181" s="57">
        <f>$D$25</f>
        <v>2</v>
      </c>
      <c r="O181" s="9">
        <f t="shared" si="36"/>
        <v>0</v>
      </c>
      <c r="P181" s="9">
        <f>SUM($N$5:N181)-SUM($O$5:O181)</f>
        <v>300</v>
      </c>
      <c r="Q181" s="23">
        <f>$Q$3-$P181</f>
        <v>-294.79888888888888</v>
      </c>
      <c r="R181" s="23">
        <f>SUM($Q$3:R$3)-$P181</f>
        <v>-290.17111111111109</v>
      </c>
      <c r="S181" s="23">
        <f>SUM($Q$3:S$3)-$P181</f>
        <v>-285.44777777777779</v>
      </c>
      <c r="T181" s="23">
        <f>SUM($Q$3:T$3)-$P181</f>
        <v>-280.5333333333333</v>
      </c>
      <c r="U181" s="23">
        <f>SUM($Q$3:U$3)-$P181</f>
        <v>-275.61888888888888</v>
      </c>
      <c r="V181" s="23">
        <f>SUM($Q$3:V$3)-$P181</f>
        <v>-269.62944444444446</v>
      </c>
      <c r="W181" s="23">
        <f>SUM($Q$3:W$3)-$P181</f>
        <v>-265.14499999999998</v>
      </c>
      <c r="X181" s="23">
        <f>SUM($Q$3:X$3)-$P181</f>
        <v>-258.72555555555556</v>
      </c>
      <c r="Y181" s="23">
        <f>SUM($Q$3:Y$3)-$P181</f>
        <v>-250.41888888888889</v>
      </c>
      <c r="Z181" s="23">
        <f>SUM($Q$3:Z$3)-$P181</f>
        <v>-242.51833333333332</v>
      </c>
      <c r="AA181" s="23">
        <f>SUM($Q$3:AA$3)-$P181</f>
        <v>-237.3411111111111</v>
      </c>
      <c r="AB181" s="23">
        <f>SUM($Q$3:AB$3)-$P181</f>
        <v>-232.11611111111111</v>
      </c>
      <c r="AC181" s="23">
        <f>SUM($Q$3:AC$3)-$P181</f>
        <v>-226.48500000000001</v>
      </c>
      <c r="AD181" s="23"/>
      <c r="AF181" s="22">
        <f t="shared" ref="AF181:AF186" si="42">M181</f>
        <v>42318</v>
      </c>
      <c r="AG181" s="9">
        <f t="shared" si="41"/>
        <v>300</v>
      </c>
      <c r="AH181" s="23">
        <f t="shared" si="33"/>
        <v>-289.61755555555555</v>
      </c>
      <c r="AI181" s="23">
        <f>SUM($AH$3:AI$3)-$P181</f>
        <v>-281.32311111111113</v>
      </c>
      <c r="AJ181" s="23">
        <f>SUM($AH$3:AJ$3)-$P181</f>
        <v>-272.69844444444442</v>
      </c>
      <c r="AK181" s="23">
        <f>SUM($AH$3:AK$3)-$P181</f>
        <v>-263.392</v>
      </c>
      <c r="AL181" s="23">
        <f>SUM($AH$3:AL$3)-$P181</f>
        <v>-254.08555555555554</v>
      </c>
      <c r="AM181" s="23">
        <f>SUM($AH$3:AM$3)-$P181</f>
        <v>-240.41411111111111</v>
      </c>
      <c r="AN181" s="23">
        <f>SUM($AH$3:AN$3)-$P181</f>
        <v>-232.60166666666666</v>
      </c>
      <c r="AO181" s="23">
        <f>SUM($AH$3:AO$3)-$P181</f>
        <v>-216.93222222222221</v>
      </c>
      <c r="AP181" s="23">
        <f>SUM($AH$3:AP$3)-$P181</f>
        <v>-190.79088888888887</v>
      </c>
      <c r="AQ181" s="23">
        <f>SUM($AH$3:AQ$3)-$P181</f>
        <v>-167.13722222222222</v>
      </c>
      <c r="AR181" s="23">
        <f>SUM($AH$3:AR$3)-$P181</f>
        <v>-156.84688888888888</v>
      </c>
      <c r="AS181" s="23">
        <f>SUM($AH$3:AS$3)-$P181</f>
        <v>-146.37188888888889</v>
      </c>
      <c r="AT181" s="23">
        <f>SUM($AH$3:AT$3)-$P181</f>
        <v>-134.25544444444444</v>
      </c>
      <c r="AU181" s="23"/>
    </row>
    <row r="182" spans="11:47">
      <c r="K182" s="45"/>
      <c r="L182" s="45"/>
      <c r="M182" s="58">
        <f t="shared" si="38"/>
        <v>42319</v>
      </c>
      <c r="N182" s="57">
        <f>$E$25</f>
        <v>2</v>
      </c>
      <c r="O182" s="9">
        <f t="shared" si="36"/>
        <v>0</v>
      </c>
      <c r="P182" s="9">
        <f>SUM($N$5:N182)-SUM($O$5:O182)</f>
        <v>302</v>
      </c>
      <c r="Q182" s="23">
        <f t="shared" si="29"/>
        <v>-296.79888888888888</v>
      </c>
      <c r="R182" s="23">
        <f>SUM($Q$3:R$3)-$P182</f>
        <v>-292.17111111111109</v>
      </c>
      <c r="S182" s="23">
        <f>SUM($Q$3:S$3)-$P182</f>
        <v>-287.44777777777779</v>
      </c>
      <c r="T182" s="23">
        <f>SUM($Q$3:T$3)-$P182</f>
        <v>-282.5333333333333</v>
      </c>
      <c r="U182" s="23">
        <f>SUM($Q$3:U$3)-$P182</f>
        <v>-277.61888888888888</v>
      </c>
      <c r="V182" s="23">
        <f>SUM($Q$3:V$3)-$P182</f>
        <v>-271.62944444444446</v>
      </c>
      <c r="W182" s="23">
        <f>SUM($Q$3:W$3)-$P182</f>
        <v>-267.14499999999998</v>
      </c>
      <c r="X182" s="23">
        <f>SUM($Q$3:X$3)-$P182</f>
        <v>-260.72555555555556</v>
      </c>
      <c r="Y182" s="23">
        <f>SUM($Q$3:Y$3)-$P182</f>
        <v>-252.41888888888889</v>
      </c>
      <c r="Z182" s="23">
        <f>SUM($Q$3:Z$3)-$P182</f>
        <v>-244.51833333333332</v>
      </c>
      <c r="AA182" s="23">
        <f>SUM($Q$3:AA$3)-$P182</f>
        <v>-239.3411111111111</v>
      </c>
      <c r="AB182" s="23">
        <f>SUM($Q$3:AB$3)-$P182</f>
        <v>-234.11611111111111</v>
      </c>
      <c r="AC182" s="23">
        <f>SUM($Q$3:AC$3)-$P182</f>
        <v>-228.48500000000001</v>
      </c>
      <c r="AD182" s="23"/>
      <c r="AF182" s="22">
        <f t="shared" si="42"/>
        <v>42319</v>
      </c>
      <c r="AG182" s="9">
        <f t="shared" ref="AG182:AG187" si="43">P182</f>
        <v>302</v>
      </c>
      <c r="AH182" s="23">
        <f t="shared" si="33"/>
        <v>-291.61755555555555</v>
      </c>
      <c r="AI182" s="23">
        <f>SUM($AH$3:AI$3)-$P182</f>
        <v>-283.32311111111113</v>
      </c>
      <c r="AJ182" s="23">
        <f>SUM($AH$3:AJ$3)-$P182</f>
        <v>-274.69844444444442</v>
      </c>
      <c r="AK182" s="23">
        <f>SUM($AH$3:AK$3)-$P182</f>
        <v>-265.392</v>
      </c>
      <c r="AL182" s="23">
        <f>SUM($AH$3:AL$3)-$P182</f>
        <v>-256.08555555555557</v>
      </c>
      <c r="AM182" s="23">
        <f>SUM($AH$3:AM$3)-$P182</f>
        <v>-242.41411111111111</v>
      </c>
      <c r="AN182" s="23">
        <f>SUM($AH$3:AN$3)-$P182</f>
        <v>-234.60166666666666</v>
      </c>
      <c r="AO182" s="23">
        <f>SUM($AH$3:AO$3)-$P182</f>
        <v>-218.93222222222221</v>
      </c>
      <c r="AP182" s="23">
        <f>SUM($AH$3:AP$3)-$P182</f>
        <v>-192.79088888888887</v>
      </c>
      <c r="AQ182" s="23">
        <f>SUM($AH$3:AQ$3)-$P182</f>
        <v>-169.13722222222222</v>
      </c>
      <c r="AR182" s="23">
        <f>SUM($AH$3:AR$3)-$P182</f>
        <v>-158.84688888888888</v>
      </c>
      <c r="AS182" s="23">
        <f>SUM($AH$3:AS$3)-$P182</f>
        <v>-148.37188888888889</v>
      </c>
      <c r="AT182" s="23">
        <f>SUM($AH$3:AT$3)-$P182</f>
        <v>-136.25544444444444</v>
      </c>
      <c r="AU182" s="23"/>
    </row>
    <row r="183" spans="11:47">
      <c r="K183" s="45"/>
      <c r="L183" s="45"/>
      <c r="M183" s="58">
        <f t="shared" si="38"/>
        <v>42320</v>
      </c>
      <c r="N183" s="57">
        <f>$F$25</f>
        <v>2</v>
      </c>
      <c r="O183" s="9">
        <f t="shared" si="36"/>
        <v>0</v>
      </c>
      <c r="P183" s="9">
        <f>SUM($N$5:N183)-SUM($O$5:O183)</f>
        <v>304</v>
      </c>
      <c r="Q183" s="23">
        <f t="shared" si="29"/>
        <v>-298.79888888888888</v>
      </c>
      <c r="R183" s="23">
        <f>SUM($Q$3:R$3)-$P183</f>
        <v>-294.17111111111109</v>
      </c>
      <c r="S183" s="23">
        <f>SUM($Q$3:S$3)-$P183</f>
        <v>-289.44777777777779</v>
      </c>
      <c r="T183" s="23">
        <f>SUM($Q$3:T$3)-$P183</f>
        <v>-284.5333333333333</v>
      </c>
      <c r="U183" s="23">
        <f>SUM($Q$3:U$3)-$P183</f>
        <v>-279.61888888888888</v>
      </c>
      <c r="V183" s="23">
        <f>SUM($Q$3:V$3)-$P183</f>
        <v>-273.62944444444446</v>
      </c>
      <c r="W183" s="23">
        <f>SUM($Q$3:W$3)-$P183</f>
        <v>-269.14499999999998</v>
      </c>
      <c r="X183" s="23">
        <f>SUM($Q$3:X$3)-$P183</f>
        <v>-262.72555555555556</v>
      </c>
      <c r="Y183" s="23">
        <f>SUM($Q$3:Y$3)-$P183</f>
        <v>-254.41888888888889</v>
      </c>
      <c r="Z183" s="23">
        <f>SUM($Q$3:Z$3)-$P183</f>
        <v>-246.51833333333332</v>
      </c>
      <c r="AA183" s="23">
        <f>SUM($Q$3:AA$3)-$P183</f>
        <v>-241.3411111111111</v>
      </c>
      <c r="AB183" s="23">
        <f>SUM($Q$3:AB$3)-$P183</f>
        <v>-236.11611111111111</v>
      </c>
      <c r="AC183" s="23">
        <f>SUM($Q$3:AC$3)-$P183</f>
        <v>-230.48500000000001</v>
      </c>
      <c r="AD183" s="23"/>
      <c r="AF183" s="22">
        <f t="shared" si="42"/>
        <v>42320</v>
      </c>
      <c r="AG183" s="9">
        <f t="shared" si="43"/>
        <v>304</v>
      </c>
      <c r="AH183" s="23">
        <f t="shared" si="33"/>
        <v>-293.61755555555555</v>
      </c>
      <c r="AI183" s="23">
        <f>SUM($AH$3:AI$3)-$P183</f>
        <v>-285.32311111111113</v>
      </c>
      <c r="AJ183" s="23">
        <f>SUM($AH$3:AJ$3)-$P183</f>
        <v>-276.69844444444442</v>
      </c>
      <c r="AK183" s="23">
        <f>SUM($AH$3:AK$3)-$P183</f>
        <v>-267.392</v>
      </c>
      <c r="AL183" s="23">
        <f>SUM($AH$3:AL$3)-$P183</f>
        <v>-258.08555555555557</v>
      </c>
      <c r="AM183" s="23">
        <f>SUM($AH$3:AM$3)-$P183</f>
        <v>-244.41411111111111</v>
      </c>
      <c r="AN183" s="23">
        <f>SUM($AH$3:AN$3)-$P183</f>
        <v>-236.60166666666666</v>
      </c>
      <c r="AO183" s="23">
        <f>SUM($AH$3:AO$3)-$P183</f>
        <v>-220.93222222222221</v>
      </c>
      <c r="AP183" s="23">
        <f>SUM($AH$3:AP$3)-$P183</f>
        <v>-194.79088888888887</v>
      </c>
      <c r="AQ183" s="23">
        <f>SUM($AH$3:AQ$3)-$P183</f>
        <v>-171.13722222222222</v>
      </c>
      <c r="AR183" s="23">
        <f>SUM($AH$3:AR$3)-$P183</f>
        <v>-160.84688888888888</v>
      </c>
      <c r="AS183" s="23">
        <f>SUM($AH$3:AS$3)-$P183</f>
        <v>-150.37188888888889</v>
      </c>
      <c r="AT183" s="23">
        <f>SUM($AH$3:AT$3)-$P183</f>
        <v>-138.25544444444444</v>
      </c>
      <c r="AU183" s="23"/>
    </row>
    <row r="184" spans="11:47">
      <c r="K184" s="45"/>
      <c r="L184" s="45"/>
      <c r="M184" s="58">
        <f t="shared" si="38"/>
        <v>42321</v>
      </c>
      <c r="N184" s="57">
        <f>$G$25</f>
        <v>2</v>
      </c>
      <c r="O184" s="9">
        <f t="shared" si="36"/>
        <v>0</v>
      </c>
      <c r="P184" s="9">
        <f>SUM($N$5:N184)-SUM($O$5:O184)</f>
        <v>306</v>
      </c>
      <c r="Q184" s="23">
        <f t="shared" si="29"/>
        <v>-300.79888888888888</v>
      </c>
      <c r="R184" s="23">
        <f>SUM($Q$3:R$3)-$P184</f>
        <v>-296.17111111111109</v>
      </c>
      <c r="S184" s="23">
        <f>SUM($Q$3:S$3)-$P184</f>
        <v>-291.44777777777779</v>
      </c>
      <c r="T184" s="23">
        <f>SUM($Q$3:T$3)-$P184</f>
        <v>-286.5333333333333</v>
      </c>
      <c r="U184" s="23">
        <f>SUM($Q$3:U$3)-$P184</f>
        <v>-281.61888888888888</v>
      </c>
      <c r="V184" s="23">
        <f>SUM($Q$3:V$3)-$P184</f>
        <v>-275.62944444444446</v>
      </c>
      <c r="W184" s="23">
        <f>SUM($Q$3:W$3)-$P184</f>
        <v>-271.14499999999998</v>
      </c>
      <c r="X184" s="23">
        <f>SUM($Q$3:X$3)-$P184</f>
        <v>-264.72555555555556</v>
      </c>
      <c r="Y184" s="23">
        <f>SUM($Q$3:Y$3)-$P184</f>
        <v>-256.41888888888889</v>
      </c>
      <c r="Z184" s="23">
        <f>SUM($Q$3:Z$3)-$P184</f>
        <v>-248.51833333333332</v>
      </c>
      <c r="AA184" s="23">
        <f>SUM($Q$3:AA$3)-$P184</f>
        <v>-243.3411111111111</v>
      </c>
      <c r="AB184" s="23">
        <f>SUM($Q$3:AB$3)-$P184</f>
        <v>-238.11611111111111</v>
      </c>
      <c r="AC184" s="23">
        <f>SUM($Q$3:AC$3)-$P184</f>
        <v>-232.48500000000001</v>
      </c>
      <c r="AD184" s="23"/>
      <c r="AF184" s="22">
        <f t="shared" si="42"/>
        <v>42321</v>
      </c>
      <c r="AG184" s="9">
        <f t="shared" si="43"/>
        <v>306</v>
      </c>
      <c r="AH184" s="23">
        <f t="shared" si="33"/>
        <v>-295.61755555555555</v>
      </c>
      <c r="AI184" s="23">
        <f>SUM($AH$3:AI$3)-$P184</f>
        <v>-287.32311111111113</v>
      </c>
      <c r="AJ184" s="23">
        <f>SUM($AH$3:AJ$3)-$P184</f>
        <v>-278.69844444444442</v>
      </c>
      <c r="AK184" s="23">
        <f>SUM($AH$3:AK$3)-$P184</f>
        <v>-269.392</v>
      </c>
      <c r="AL184" s="23">
        <f>SUM($AH$3:AL$3)-$P184</f>
        <v>-260.08555555555557</v>
      </c>
      <c r="AM184" s="23">
        <f>SUM($AH$3:AM$3)-$P184</f>
        <v>-246.41411111111111</v>
      </c>
      <c r="AN184" s="23">
        <f>SUM($AH$3:AN$3)-$P184</f>
        <v>-238.60166666666666</v>
      </c>
      <c r="AO184" s="23">
        <f>SUM($AH$3:AO$3)-$P184</f>
        <v>-222.93222222222221</v>
      </c>
      <c r="AP184" s="23">
        <f>SUM($AH$3:AP$3)-$P184</f>
        <v>-196.79088888888887</v>
      </c>
      <c r="AQ184" s="23">
        <f>SUM($AH$3:AQ$3)-$P184</f>
        <v>-173.13722222222222</v>
      </c>
      <c r="AR184" s="23">
        <f>SUM($AH$3:AR$3)-$P184</f>
        <v>-162.84688888888888</v>
      </c>
      <c r="AS184" s="23">
        <f>SUM($AH$3:AS$3)-$P184</f>
        <v>-152.37188888888889</v>
      </c>
      <c r="AT184" s="23">
        <f>SUM($AH$3:AT$3)-$P184</f>
        <v>-140.25544444444444</v>
      </c>
      <c r="AU184" s="23"/>
    </row>
    <row r="185" spans="11:47">
      <c r="K185" s="45"/>
      <c r="L185" s="45"/>
      <c r="M185" s="58">
        <f t="shared" si="38"/>
        <v>42322</v>
      </c>
      <c r="N185" s="57">
        <f>$H$25</f>
        <v>2</v>
      </c>
      <c r="O185" s="9">
        <f t="shared" si="36"/>
        <v>0</v>
      </c>
      <c r="P185" s="9">
        <f>SUM($N$5:N185)-SUM($O$5:O185)</f>
        <v>308</v>
      </c>
      <c r="Q185" s="23">
        <f t="shared" si="29"/>
        <v>-302.79888888888888</v>
      </c>
      <c r="R185" s="23">
        <f>SUM($Q$3:R$3)-$P185</f>
        <v>-298.17111111111109</v>
      </c>
      <c r="S185" s="23">
        <f>SUM($Q$3:S$3)-$P185</f>
        <v>-293.44777777777779</v>
      </c>
      <c r="T185" s="23">
        <f>SUM($Q$3:T$3)-$P185</f>
        <v>-288.5333333333333</v>
      </c>
      <c r="U185" s="23">
        <f>SUM($Q$3:U$3)-$P185</f>
        <v>-283.61888888888888</v>
      </c>
      <c r="V185" s="23">
        <f>SUM($Q$3:V$3)-$P185</f>
        <v>-277.62944444444446</v>
      </c>
      <c r="W185" s="23">
        <f>SUM($Q$3:W$3)-$P185</f>
        <v>-273.14499999999998</v>
      </c>
      <c r="X185" s="23">
        <f>SUM($Q$3:X$3)-$P185</f>
        <v>-266.72555555555556</v>
      </c>
      <c r="Y185" s="23">
        <f>SUM($Q$3:Y$3)-$P185</f>
        <v>-258.41888888888889</v>
      </c>
      <c r="Z185" s="23">
        <f>SUM($Q$3:Z$3)-$P185</f>
        <v>-250.51833333333332</v>
      </c>
      <c r="AA185" s="23">
        <f>SUM($Q$3:AA$3)-$P185</f>
        <v>-245.3411111111111</v>
      </c>
      <c r="AB185" s="23">
        <f>SUM($Q$3:AB$3)-$P185</f>
        <v>-240.11611111111111</v>
      </c>
      <c r="AC185" s="23">
        <f>SUM($Q$3:AC$3)-$P185</f>
        <v>-234.48500000000001</v>
      </c>
      <c r="AD185" s="23"/>
      <c r="AF185" s="22">
        <f t="shared" si="42"/>
        <v>42322</v>
      </c>
      <c r="AG185" s="9">
        <f t="shared" si="43"/>
        <v>308</v>
      </c>
      <c r="AH185" s="23">
        <f t="shared" si="33"/>
        <v>-297.61755555555555</v>
      </c>
      <c r="AI185" s="23">
        <f>SUM($AH$3:AI$3)-$P185</f>
        <v>-289.32311111111113</v>
      </c>
      <c r="AJ185" s="23">
        <f>SUM($AH$3:AJ$3)-$P185</f>
        <v>-280.69844444444442</v>
      </c>
      <c r="AK185" s="23">
        <f>SUM($AH$3:AK$3)-$P185</f>
        <v>-271.392</v>
      </c>
      <c r="AL185" s="23">
        <f>SUM($AH$3:AL$3)-$P185</f>
        <v>-262.08555555555557</v>
      </c>
      <c r="AM185" s="23">
        <f>SUM($AH$3:AM$3)-$P185</f>
        <v>-248.41411111111111</v>
      </c>
      <c r="AN185" s="23">
        <f>SUM($AH$3:AN$3)-$P185</f>
        <v>-240.60166666666666</v>
      </c>
      <c r="AO185" s="23">
        <f>SUM($AH$3:AO$3)-$P185</f>
        <v>-224.93222222222221</v>
      </c>
      <c r="AP185" s="23">
        <f>SUM($AH$3:AP$3)-$P185</f>
        <v>-198.79088888888887</v>
      </c>
      <c r="AQ185" s="23">
        <f>SUM($AH$3:AQ$3)-$P185</f>
        <v>-175.13722222222222</v>
      </c>
      <c r="AR185" s="23">
        <f>SUM($AH$3:AR$3)-$P185</f>
        <v>-164.84688888888888</v>
      </c>
      <c r="AS185" s="23">
        <f>SUM($AH$3:AS$3)-$P185</f>
        <v>-154.37188888888889</v>
      </c>
      <c r="AT185" s="23">
        <f>SUM($AH$3:AT$3)-$P185</f>
        <v>-142.25544444444444</v>
      </c>
      <c r="AU185" s="23"/>
    </row>
    <row r="186" spans="11:47">
      <c r="K186" s="45"/>
      <c r="L186" s="45"/>
      <c r="M186" s="58">
        <f t="shared" si="38"/>
        <v>42323</v>
      </c>
      <c r="N186" s="106">
        <f>$I$25</f>
        <v>0</v>
      </c>
      <c r="O186" s="9">
        <f t="shared" si="36"/>
        <v>0</v>
      </c>
      <c r="P186" s="9">
        <f>SUM($N$5:N186)-SUM($O$5:O186)</f>
        <v>308</v>
      </c>
      <c r="Q186" s="23">
        <f t="shared" si="29"/>
        <v>-302.79888888888888</v>
      </c>
      <c r="R186" s="23">
        <f>SUM($Q$3:R$3)-$P186</f>
        <v>-298.17111111111109</v>
      </c>
      <c r="S186" s="23">
        <f>SUM($Q$3:S$3)-$P186</f>
        <v>-293.44777777777779</v>
      </c>
      <c r="T186" s="23">
        <f>SUM($Q$3:T$3)-$P186</f>
        <v>-288.5333333333333</v>
      </c>
      <c r="U186" s="23">
        <f>SUM($Q$3:U$3)-$P186</f>
        <v>-283.61888888888888</v>
      </c>
      <c r="V186" s="23">
        <f>SUM($Q$3:V$3)-$P186</f>
        <v>-277.62944444444446</v>
      </c>
      <c r="W186" s="23">
        <f>SUM($Q$3:W$3)-$P186</f>
        <v>-273.14499999999998</v>
      </c>
      <c r="X186" s="23">
        <f>SUM($Q$3:X$3)-$P186</f>
        <v>-266.72555555555556</v>
      </c>
      <c r="Y186" s="23">
        <f>SUM($Q$3:Y$3)-$P186</f>
        <v>-258.41888888888889</v>
      </c>
      <c r="Z186" s="23">
        <f>SUM($Q$3:Z$3)-$P186</f>
        <v>-250.51833333333332</v>
      </c>
      <c r="AA186" s="23">
        <f>SUM($Q$3:AA$3)-$P186</f>
        <v>-245.3411111111111</v>
      </c>
      <c r="AB186" s="23">
        <f>SUM($Q$3:AB$3)-$P186</f>
        <v>-240.11611111111111</v>
      </c>
      <c r="AC186" s="23">
        <f>SUM($Q$3:AC$3)-$P186</f>
        <v>-234.48500000000001</v>
      </c>
      <c r="AD186" s="23"/>
      <c r="AF186" s="22">
        <f t="shared" si="42"/>
        <v>42323</v>
      </c>
      <c r="AG186" s="9">
        <f t="shared" si="43"/>
        <v>308</v>
      </c>
      <c r="AH186" s="23">
        <f t="shared" si="33"/>
        <v>-297.61755555555555</v>
      </c>
      <c r="AI186" s="23">
        <f>SUM($AH$3:AI$3)-$P186</f>
        <v>-289.32311111111113</v>
      </c>
      <c r="AJ186" s="23">
        <f>SUM($AH$3:AJ$3)-$P186</f>
        <v>-280.69844444444442</v>
      </c>
      <c r="AK186" s="23">
        <f>SUM($AH$3:AK$3)-$P186</f>
        <v>-271.392</v>
      </c>
      <c r="AL186" s="23">
        <f>SUM($AH$3:AL$3)-$P186</f>
        <v>-262.08555555555557</v>
      </c>
      <c r="AM186" s="23">
        <f>SUM($AH$3:AM$3)-$P186</f>
        <v>-248.41411111111111</v>
      </c>
      <c r="AN186" s="23">
        <f>SUM($AH$3:AN$3)-$P186</f>
        <v>-240.60166666666666</v>
      </c>
      <c r="AO186" s="23">
        <f>SUM($AH$3:AO$3)-$P186</f>
        <v>-224.93222222222221</v>
      </c>
      <c r="AP186" s="23">
        <f>SUM($AH$3:AP$3)-$P186</f>
        <v>-198.79088888888887</v>
      </c>
      <c r="AQ186" s="23">
        <f>SUM($AH$3:AQ$3)-$P186</f>
        <v>-175.13722222222222</v>
      </c>
      <c r="AR186" s="23">
        <f>SUM($AH$3:AR$3)-$P186</f>
        <v>-164.84688888888888</v>
      </c>
      <c r="AS186" s="23">
        <f>SUM($AH$3:AS$3)-$P186</f>
        <v>-154.37188888888889</v>
      </c>
      <c r="AT186" s="23">
        <f>SUM($AH$3:AT$3)-$P186</f>
        <v>-142.25544444444444</v>
      </c>
      <c r="AU186" s="23"/>
    </row>
    <row r="187" spans="11:47">
      <c r="K187" s="45"/>
      <c r="L187" s="45"/>
      <c r="M187" s="58">
        <f t="shared" si="38"/>
        <v>42324</v>
      </c>
      <c r="N187" s="57">
        <f>$C$25</f>
        <v>2</v>
      </c>
      <c r="O187" s="9">
        <f t="shared" si="36"/>
        <v>0</v>
      </c>
      <c r="P187" s="9">
        <f>SUM($N$5:N187)-SUM($O$5:O187)</f>
        <v>310</v>
      </c>
      <c r="Q187" s="23">
        <f>$Q$3-$P187</f>
        <v>-304.79888888888888</v>
      </c>
      <c r="R187" s="23">
        <f>SUM($Q$3:R$3)-$P187</f>
        <v>-300.17111111111109</v>
      </c>
      <c r="S187" s="23">
        <f>SUM($Q$3:S$3)-$P187</f>
        <v>-295.44777777777779</v>
      </c>
      <c r="T187" s="23">
        <f>SUM($Q$3:T$3)-$P187</f>
        <v>-290.5333333333333</v>
      </c>
      <c r="U187" s="23">
        <f>SUM($Q$3:U$3)-$P187</f>
        <v>-285.61888888888888</v>
      </c>
      <c r="V187" s="23">
        <f>SUM($Q$3:V$3)-$P187</f>
        <v>-279.62944444444446</v>
      </c>
      <c r="W187" s="23">
        <f>SUM($Q$3:W$3)-$P187</f>
        <v>-275.14499999999998</v>
      </c>
      <c r="X187" s="23">
        <f>SUM($Q$3:X$3)-$P187</f>
        <v>-268.72555555555556</v>
      </c>
      <c r="Y187" s="23">
        <f>SUM($Q$3:Y$3)-$P187</f>
        <v>-260.41888888888889</v>
      </c>
      <c r="Z187" s="23">
        <f>SUM($Q$3:Z$3)-$P187</f>
        <v>-252.51833333333332</v>
      </c>
      <c r="AA187" s="23">
        <f>SUM($Q$3:AA$3)-$P187</f>
        <v>-247.3411111111111</v>
      </c>
      <c r="AB187" s="23">
        <f>SUM($Q$3:AB$3)-$P187</f>
        <v>-242.11611111111111</v>
      </c>
      <c r="AC187" s="23">
        <f>SUM($Q$3:AC$3)-$P187</f>
        <v>-236.48500000000001</v>
      </c>
      <c r="AD187" s="23"/>
      <c r="AF187" s="22">
        <f t="shared" ref="AF187:AF192" si="44">M187</f>
        <v>42324</v>
      </c>
      <c r="AG187" s="9">
        <f t="shared" si="43"/>
        <v>310</v>
      </c>
      <c r="AH187" s="23">
        <f t="shared" si="33"/>
        <v>-299.61755555555555</v>
      </c>
      <c r="AI187" s="23">
        <f>SUM($AH$3:AI$3)-$P187</f>
        <v>-291.32311111111113</v>
      </c>
      <c r="AJ187" s="23">
        <f>SUM($AH$3:AJ$3)-$P187</f>
        <v>-282.69844444444442</v>
      </c>
      <c r="AK187" s="23">
        <f>SUM($AH$3:AK$3)-$P187</f>
        <v>-273.392</v>
      </c>
      <c r="AL187" s="23">
        <f>SUM($AH$3:AL$3)-$P187</f>
        <v>-264.08555555555557</v>
      </c>
      <c r="AM187" s="23">
        <f>SUM($AH$3:AM$3)-$P187</f>
        <v>-250.41411111111111</v>
      </c>
      <c r="AN187" s="23">
        <f>SUM($AH$3:AN$3)-$P187</f>
        <v>-242.60166666666666</v>
      </c>
      <c r="AO187" s="23">
        <f>SUM($AH$3:AO$3)-$P187</f>
        <v>-226.93222222222221</v>
      </c>
      <c r="AP187" s="23">
        <f>SUM($AH$3:AP$3)-$P187</f>
        <v>-200.79088888888887</v>
      </c>
      <c r="AQ187" s="23">
        <f>SUM($AH$3:AQ$3)-$P187</f>
        <v>-177.13722222222222</v>
      </c>
      <c r="AR187" s="23">
        <f>SUM($AH$3:AR$3)-$P187</f>
        <v>-166.84688888888888</v>
      </c>
      <c r="AS187" s="23">
        <f>SUM($AH$3:AS$3)-$P187</f>
        <v>-156.37188888888889</v>
      </c>
      <c r="AT187" s="23">
        <f>SUM($AH$3:AT$3)-$P187</f>
        <v>-144.25544444444444</v>
      </c>
      <c r="AU187" s="23"/>
    </row>
    <row r="188" spans="11:47">
      <c r="K188" s="45"/>
      <c r="L188" s="45"/>
      <c r="M188" s="58">
        <f t="shared" si="38"/>
        <v>42325</v>
      </c>
      <c r="N188" s="57">
        <f>$D$25</f>
        <v>2</v>
      </c>
      <c r="O188" s="9">
        <f t="shared" si="36"/>
        <v>0</v>
      </c>
      <c r="P188" s="9">
        <f>SUM($N$5:N188)-SUM($O$5:O188)</f>
        <v>312</v>
      </c>
      <c r="Q188" s="23">
        <f t="shared" si="29"/>
        <v>-306.79888888888888</v>
      </c>
      <c r="R188" s="23">
        <f>SUM($Q$3:R$3)-$P188</f>
        <v>-302.17111111111109</v>
      </c>
      <c r="S188" s="23">
        <f>SUM($Q$3:S$3)-$P188</f>
        <v>-297.44777777777779</v>
      </c>
      <c r="T188" s="23">
        <f>SUM($Q$3:T$3)-$P188</f>
        <v>-292.5333333333333</v>
      </c>
      <c r="U188" s="23">
        <f>SUM($Q$3:U$3)-$P188</f>
        <v>-287.61888888888888</v>
      </c>
      <c r="V188" s="23">
        <f>SUM($Q$3:V$3)-$P188</f>
        <v>-281.62944444444446</v>
      </c>
      <c r="W188" s="23">
        <f>SUM($Q$3:W$3)-$P188</f>
        <v>-277.14499999999998</v>
      </c>
      <c r="X188" s="23">
        <f>SUM($Q$3:X$3)-$P188</f>
        <v>-270.72555555555556</v>
      </c>
      <c r="Y188" s="23">
        <f>SUM($Q$3:Y$3)-$P188</f>
        <v>-262.41888888888889</v>
      </c>
      <c r="Z188" s="23">
        <f>SUM($Q$3:Z$3)-$P188</f>
        <v>-254.51833333333332</v>
      </c>
      <c r="AA188" s="23">
        <f>SUM($Q$3:AA$3)-$P188</f>
        <v>-249.3411111111111</v>
      </c>
      <c r="AB188" s="23">
        <f>SUM($Q$3:AB$3)-$P188</f>
        <v>-244.11611111111111</v>
      </c>
      <c r="AC188" s="23">
        <f>SUM($Q$3:AC$3)-$P188</f>
        <v>-238.48500000000001</v>
      </c>
      <c r="AD188" s="23"/>
      <c r="AF188" s="22">
        <f t="shared" si="44"/>
        <v>42325</v>
      </c>
      <c r="AG188" s="9">
        <f>P188</f>
        <v>312</v>
      </c>
      <c r="AH188" s="23">
        <f t="shared" si="33"/>
        <v>-301.61755555555555</v>
      </c>
      <c r="AI188" s="23">
        <f>SUM($AH$3:AI$3)-$P188</f>
        <v>-293.32311111111113</v>
      </c>
      <c r="AJ188" s="23">
        <f>SUM($AH$3:AJ$3)-$P188</f>
        <v>-284.69844444444442</v>
      </c>
      <c r="AK188" s="23">
        <f>SUM($AH$3:AK$3)-$P188</f>
        <v>-275.392</v>
      </c>
      <c r="AL188" s="23">
        <f>SUM($AH$3:AL$3)-$P188</f>
        <v>-266.08555555555557</v>
      </c>
      <c r="AM188" s="23">
        <f>SUM($AH$3:AM$3)-$P188</f>
        <v>-252.41411111111111</v>
      </c>
      <c r="AN188" s="23">
        <f>SUM($AH$3:AN$3)-$P188</f>
        <v>-244.60166666666666</v>
      </c>
      <c r="AO188" s="23">
        <f>SUM($AH$3:AO$3)-$P188</f>
        <v>-228.93222222222221</v>
      </c>
      <c r="AP188" s="23">
        <f>SUM($AH$3:AP$3)-$P188</f>
        <v>-202.79088888888887</v>
      </c>
      <c r="AQ188" s="23">
        <f>SUM($AH$3:AQ$3)-$P188</f>
        <v>-179.13722222222222</v>
      </c>
      <c r="AR188" s="23">
        <f>SUM($AH$3:AR$3)-$P188</f>
        <v>-168.84688888888888</v>
      </c>
      <c r="AS188" s="23">
        <f>SUM($AH$3:AS$3)-$P188</f>
        <v>-158.37188888888889</v>
      </c>
      <c r="AT188" s="23">
        <f>SUM($AH$3:AT$3)-$P188</f>
        <v>-146.25544444444444</v>
      </c>
      <c r="AU188" s="23"/>
    </row>
    <row r="189" spans="11:47">
      <c r="K189" s="45"/>
      <c r="L189" s="45"/>
      <c r="M189" s="58">
        <f t="shared" si="38"/>
        <v>42326</v>
      </c>
      <c r="N189" s="57">
        <f>$E$25</f>
        <v>2</v>
      </c>
      <c r="O189" s="9">
        <f t="shared" si="36"/>
        <v>0</v>
      </c>
      <c r="P189" s="9">
        <f>SUM($N$5:N189)-SUM($O$5:O189)</f>
        <v>314</v>
      </c>
      <c r="Q189" s="23">
        <f t="shared" si="29"/>
        <v>-308.79888888888888</v>
      </c>
      <c r="R189" s="23">
        <f>SUM($Q$3:R$3)-$P189</f>
        <v>-304.17111111111109</v>
      </c>
      <c r="S189" s="23">
        <f>SUM($Q$3:S$3)-$P189</f>
        <v>-299.44777777777779</v>
      </c>
      <c r="T189" s="23">
        <f>SUM($Q$3:T$3)-$P189</f>
        <v>-294.5333333333333</v>
      </c>
      <c r="U189" s="23">
        <f>SUM($Q$3:U$3)-$P189</f>
        <v>-289.61888888888888</v>
      </c>
      <c r="V189" s="23">
        <f>SUM($Q$3:V$3)-$P189</f>
        <v>-283.62944444444446</v>
      </c>
      <c r="W189" s="23">
        <f>SUM($Q$3:W$3)-$P189</f>
        <v>-279.14499999999998</v>
      </c>
      <c r="X189" s="23">
        <f>SUM($Q$3:X$3)-$P189</f>
        <v>-272.72555555555556</v>
      </c>
      <c r="Y189" s="23">
        <f>SUM($Q$3:Y$3)-$P189</f>
        <v>-264.41888888888889</v>
      </c>
      <c r="Z189" s="23">
        <f>SUM($Q$3:Z$3)-$P189</f>
        <v>-256.51833333333332</v>
      </c>
      <c r="AA189" s="23">
        <f>SUM($Q$3:AA$3)-$P189</f>
        <v>-251.3411111111111</v>
      </c>
      <c r="AB189" s="23">
        <f>SUM($Q$3:AB$3)-$P189</f>
        <v>-246.11611111111111</v>
      </c>
      <c r="AC189" s="23">
        <f>SUM($Q$3:AC$3)-$P189</f>
        <v>-240.48500000000001</v>
      </c>
      <c r="AD189" s="23"/>
      <c r="AF189" s="22">
        <f t="shared" si="44"/>
        <v>42326</v>
      </c>
      <c r="AG189" s="9">
        <f>P189</f>
        <v>314</v>
      </c>
      <c r="AH189" s="23">
        <f t="shared" si="33"/>
        <v>-303.61755555555555</v>
      </c>
      <c r="AI189" s="23">
        <f>SUM($AH$3:AI$3)-$P189</f>
        <v>-295.32311111111113</v>
      </c>
      <c r="AJ189" s="23">
        <f>SUM($AH$3:AJ$3)-$P189</f>
        <v>-286.69844444444442</v>
      </c>
      <c r="AK189" s="23">
        <f>SUM($AH$3:AK$3)-$P189</f>
        <v>-277.392</v>
      </c>
      <c r="AL189" s="23">
        <f>SUM($AH$3:AL$3)-$P189</f>
        <v>-268.08555555555557</v>
      </c>
      <c r="AM189" s="23">
        <f>SUM($AH$3:AM$3)-$P189</f>
        <v>-254.41411111111111</v>
      </c>
      <c r="AN189" s="23">
        <f>SUM($AH$3:AN$3)-$P189</f>
        <v>-246.60166666666666</v>
      </c>
      <c r="AO189" s="23">
        <f>SUM($AH$3:AO$3)-$P189</f>
        <v>-230.93222222222221</v>
      </c>
      <c r="AP189" s="23">
        <f>SUM($AH$3:AP$3)-$P189</f>
        <v>-204.79088888888887</v>
      </c>
      <c r="AQ189" s="23">
        <f>SUM($AH$3:AQ$3)-$P189</f>
        <v>-181.13722222222222</v>
      </c>
      <c r="AR189" s="23">
        <f>SUM($AH$3:AR$3)-$P189</f>
        <v>-170.84688888888888</v>
      </c>
      <c r="AS189" s="23">
        <f>SUM($AH$3:AS$3)-$P189</f>
        <v>-160.37188888888889</v>
      </c>
      <c r="AT189" s="23">
        <f>SUM($AH$3:AT$3)-$P189</f>
        <v>-148.25544444444444</v>
      </c>
      <c r="AU189" s="23"/>
    </row>
    <row r="190" spans="11:47">
      <c r="K190" s="45"/>
      <c r="L190" s="45"/>
      <c r="M190" s="58">
        <f t="shared" si="38"/>
        <v>42327</v>
      </c>
      <c r="N190" s="57">
        <f>$F$25</f>
        <v>2</v>
      </c>
      <c r="O190" s="9">
        <f t="shared" si="36"/>
        <v>0</v>
      </c>
      <c r="P190" s="9">
        <f>SUM($N$5:N190)-SUM($O$5:O190)</f>
        <v>316</v>
      </c>
      <c r="Q190" s="23">
        <f t="shared" si="29"/>
        <v>-310.79888888888888</v>
      </c>
      <c r="R190" s="23">
        <f>SUM($Q$3:R$3)-$P190</f>
        <v>-306.17111111111109</v>
      </c>
      <c r="S190" s="23">
        <f>SUM($Q$3:S$3)-$P190</f>
        <v>-301.44777777777779</v>
      </c>
      <c r="T190" s="23">
        <f>SUM($Q$3:T$3)-$P190</f>
        <v>-296.5333333333333</v>
      </c>
      <c r="U190" s="23">
        <f>SUM($Q$3:U$3)-$P190</f>
        <v>-291.61888888888888</v>
      </c>
      <c r="V190" s="23">
        <f>SUM($Q$3:V$3)-$P190</f>
        <v>-285.62944444444446</v>
      </c>
      <c r="W190" s="23">
        <f>SUM($Q$3:W$3)-$P190</f>
        <v>-281.14499999999998</v>
      </c>
      <c r="X190" s="23">
        <f>SUM($Q$3:X$3)-$P190</f>
        <v>-274.72555555555556</v>
      </c>
      <c r="Y190" s="23">
        <f>SUM($Q$3:Y$3)-$P190</f>
        <v>-266.41888888888889</v>
      </c>
      <c r="Z190" s="23">
        <f>SUM($Q$3:Z$3)-$P190</f>
        <v>-258.51833333333332</v>
      </c>
      <c r="AA190" s="23">
        <f>SUM($Q$3:AA$3)-$P190</f>
        <v>-253.3411111111111</v>
      </c>
      <c r="AB190" s="23">
        <f>SUM($Q$3:AB$3)-$P190</f>
        <v>-248.11611111111111</v>
      </c>
      <c r="AC190" s="23">
        <f>SUM($Q$3:AC$3)-$P190</f>
        <v>-242.48500000000001</v>
      </c>
      <c r="AD190" s="23"/>
      <c r="AF190" s="22">
        <f t="shared" si="44"/>
        <v>42327</v>
      </c>
      <c r="AG190" s="9">
        <f>P190</f>
        <v>316</v>
      </c>
      <c r="AH190" s="23">
        <f t="shared" si="33"/>
        <v>-305.61755555555555</v>
      </c>
      <c r="AI190" s="23">
        <f>SUM($AH$3:AI$3)-$P190</f>
        <v>-297.32311111111113</v>
      </c>
      <c r="AJ190" s="23">
        <f>SUM($AH$3:AJ$3)-$P190</f>
        <v>-288.69844444444442</v>
      </c>
      <c r="AK190" s="23">
        <f>SUM($AH$3:AK$3)-$P190</f>
        <v>-279.392</v>
      </c>
      <c r="AL190" s="23">
        <f>SUM($AH$3:AL$3)-$P190</f>
        <v>-270.08555555555557</v>
      </c>
      <c r="AM190" s="23">
        <f>SUM($AH$3:AM$3)-$P190</f>
        <v>-256.41411111111108</v>
      </c>
      <c r="AN190" s="23">
        <f>SUM($AH$3:AN$3)-$P190</f>
        <v>-248.60166666666666</v>
      </c>
      <c r="AO190" s="23">
        <f>SUM($AH$3:AO$3)-$P190</f>
        <v>-232.93222222222221</v>
      </c>
      <c r="AP190" s="23">
        <f>SUM($AH$3:AP$3)-$P190</f>
        <v>-206.79088888888887</v>
      </c>
      <c r="AQ190" s="23">
        <f>SUM($AH$3:AQ$3)-$P190</f>
        <v>-183.13722222222222</v>
      </c>
      <c r="AR190" s="23">
        <f>SUM($AH$3:AR$3)-$P190</f>
        <v>-172.84688888888888</v>
      </c>
      <c r="AS190" s="23">
        <f>SUM($AH$3:AS$3)-$P190</f>
        <v>-162.37188888888889</v>
      </c>
      <c r="AT190" s="23">
        <f>SUM($AH$3:AT$3)-$P190</f>
        <v>-150.25544444444444</v>
      </c>
      <c r="AU190" s="23"/>
    </row>
    <row r="191" spans="11:47">
      <c r="K191" s="45"/>
      <c r="L191" s="45"/>
      <c r="M191" s="58">
        <f t="shared" si="38"/>
        <v>42328</v>
      </c>
      <c r="N191" s="57">
        <f>$G$25</f>
        <v>2</v>
      </c>
      <c r="O191" s="9">
        <f t="shared" si="36"/>
        <v>0</v>
      </c>
      <c r="P191" s="9">
        <f>SUM($N$5:N191)-SUM($O$5:O191)</f>
        <v>318</v>
      </c>
      <c r="Q191" s="23">
        <f t="shared" si="29"/>
        <v>-312.79888888888888</v>
      </c>
      <c r="R191" s="23">
        <f>SUM($Q$3:R$3)-$P191</f>
        <v>-308.17111111111109</v>
      </c>
      <c r="S191" s="23">
        <f>SUM($Q$3:S$3)-$P191</f>
        <v>-303.44777777777779</v>
      </c>
      <c r="T191" s="23">
        <f>SUM($Q$3:T$3)-$P191</f>
        <v>-298.5333333333333</v>
      </c>
      <c r="U191" s="23">
        <f>SUM($Q$3:U$3)-$P191</f>
        <v>-293.61888888888888</v>
      </c>
      <c r="V191" s="23">
        <f>SUM($Q$3:V$3)-$P191</f>
        <v>-287.62944444444446</v>
      </c>
      <c r="W191" s="23">
        <f>SUM($Q$3:W$3)-$P191</f>
        <v>-283.14499999999998</v>
      </c>
      <c r="X191" s="23">
        <f>SUM($Q$3:X$3)-$P191</f>
        <v>-276.72555555555556</v>
      </c>
      <c r="Y191" s="23">
        <f>SUM($Q$3:Y$3)-$P191</f>
        <v>-268.41888888888889</v>
      </c>
      <c r="Z191" s="23">
        <f>SUM($Q$3:Z$3)-$P191</f>
        <v>-260.51833333333332</v>
      </c>
      <c r="AA191" s="23">
        <f>SUM($Q$3:AA$3)-$P191</f>
        <v>-255.3411111111111</v>
      </c>
      <c r="AB191" s="23">
        <f>SUM($Q$3:AB$3)-$P191</f>
        <v>-250.11611111111111</v>
      </c>
      <c r="AC191" s="23">
        <f>SUM($Q$3:AC$3)-$P191</f>
        <v>-244.48500000000001</v>
      </c>
      <c r="AD191" s="23"/>
      <c r="AF191" s="22">
        <f t="shared" si="44"/>
        <v>42328</v>
      </c>
      <c r="AG191" s="9">
        <f>P191</f>
        <v>318</v>
      </c>
      <c r="AH191" s="23">
        <f t="shared" si="33"/>
        <v>-307.61755555555555</v>
      </c>
      <c r="AI191" s="23">
        <f>SUM($AH$3:AI$3)-$P191</f>
        <v>-299.32311111111113</v>
      </c>
      <c r="AJ191" s="23">
        <f>SUM($AH$3:AJ$3)-$P191</f>
        <v>-290.69844444444442</v>
      </c>
      <c r="AK191" s="23">
        <f>SUM($AH$3:AK$3)-$P191</f>
        <v>-281.392</v>
      </c>
      <c r="AL191" s="23">
        <f>SUM($AH$3:AL$3)-$P191</f>
        <v>-272.08555555555557</v>
      </c>
      <c r="AM191" s="23">
        <f>SUM($AH$3:AM$3)-$P191</f>
        <v>-258.41411111111108</v>
      </c>
      <c r="AN191" s="23">
        <f>SUM($AH$3:AN$3)-$P191</f>
        <v>-250.60166666666666</v>
      </c>
      <c r="AO191" s="23">
        <f>SUM($AH$3:AO$3)-$P191</f>
        <v>-234.93222222222221</v>
      </c>
      <c r="AP191" s="23">
        <f>SUM($AH$3:AP$3)-$P191</f>
        <v>-208.79088888888887</v>
      </c>
      <c r="AQ191" s="23">
        <f>SUM($AH$3:AQ$3)-$P191</f>
        <v>-185.13722222222222</v>
      </c>
      <c r="AR191" s="23">
        <f>SUM($AH$3:AR$3)-$P191</f>
        <v>-174.84688888888888</v>
      </c>
      <c r="AS191" s="23">
        <f>SUM($AH$3:AS$3)-$P191</f>
        <v>-164.37188888888889</v>
      </c>
      <c r="AT191" s="23">
        <f>SUM($AH$3:AT$3)-$P191</f>
        <v>-152.25544444444444</v>
      </c>
      <c r="AU191" s="23"/>
    </row>
    <row r="192" spans="11:47">
      <c r="K192" s="45"/>
      <c r="L192" s="45"/>
      <c r="M192" s="58">
        <f t="shared" si="38"/>
        <v>42329</v>
      </c>
      <c r="N192" s="57">
        <f>$H$25</f>
        <v>2</v>
      </c>
      <c r="O192" s="9">
        <f t="shared" si="36"/>
        <v>0</v>
      </c>
      <c r="P192" s="9">
        <f>SUM($N$5:N192)-SUM($O$5:O192)</f>
        <v>320</v>
      </c>
      <c r="Q192" s="23">
        <f t="shared" si="29"/>
        <v>-314.79888888888888</v>
      </c>
      <c r="R192" s="23">
        <f>SUM($Q$3:R$3)-$P192</f>
        <v>-310.17111111111109</v>
      </c>
      <c r="S192" s="23">
        <f>SUM($Q$3:S$3)-$P192</f>
        <v>-305.44777777777779</v>
      </c>
      <c r="T192" s="23">
        <f>SUM($Q$3:T$3)-$P192</f>
        <v>-300.5333333333333</v>
      </c>
      <c r="U192" s="23">
        <f>SUM($Q$3:U$3)-$P192</f>
        <v>-295.61888888888888</v>
      </c>
      <c r="V192" s="23">
        <f>SUM($Q$3:V$3)-$P192</f>
        <v>-289.62944444444446</v>
      </c>
      <c r="W192" s="23">
        <f>SUM($Q$3:W$3)-$P192</f>
        <v>-285.14499999999998</v>
      </c>
      <c r="X192" s="23">
        <f>SUM($Q$3:X$3)-$P192</f>
        <v>-278.72555555555556</v>
      </c>
      <c r="Y192" s="23">
        <f>SUM($Q$3:Y$3)-$P192</f>
        <v>-270.41888888888889</v>
      </c>
      <c r="Z192" s="23">
        <f>SUM($Q$3:Z$3)-$P192</f>
        <v>-262.51833333333332</v>
      </c>
      <c r="AA192" s="23">
        <f>SUM($Q$3:AA$3)-$P192</f>
        <v>-257.3411111111111</v>
      </c>
      <c r="AB192" s="23">
        <f>SUM($Q$3:AB$3)-$P192</f>
        <v>-252.11611111111111</v>
      </c>
      <c r="AC192" s="23">
        <f>SUM($Q$3:AC$3)-$P192</f>
        <v>-246.48500000000001</v>
      </c>
      <c r="AD192" s="23"/>
      <c r="AF192" s="22">
        <f t="shared" si="44"/>
        <v>42329</v>
      </c>
      <c r="AG192" s="9">
        <f>P192</f>
        <v>320</v>
      </c>
      <c r="AH192" s="23">
        <f t="shared" si="33"/>
        <v>-309.61755555555555</v>
      </c>
      <c r="AI192" s="23">
        <f>SUM($AH$3:AI$3)-$P192</f>
        <v>-301.32311111111113</v>
      </c>
      <c r="AJ192" s="23">
        <f>SUM($AH$3:AJ$3)-$P192</f>
        <v>-292.69844444444442</v>
      </c>
      <c r="AK192" s="23">
        <f>SUM($AH$3:AK$3)-$P192</f>
        <v>-283.392</v>
      </c>
      <c r="AL192" s="23">
        <f>SUM($AH$3:AL$3)-$P192</f>
        <v>-274.08555555555557</v>
      </c>
      <c r="AM192" s="23">
        <f>SUM($AH$3:AM$3)-$P192</f>
        <v>-260.41411111111108</v>
      </c>
      <c r="AN192" s="23">
        <f>SUM($AH$3:AN$3)-$P192</f>
        <v>-252.60166666666666</v>
      </c>
      <c r="AO192" s="23">
        <f>SUM($AH$3:AO$3)-$P192</f>
        <v>-236.93222222222221</v>
      </c>
      <c r="AP192" s="23">
        <f>SUM($AH$3:AP$3)-$P192</f>
        <v>-210.79088888888887</v>
      </c>
      <c r="AQ192" s="23">
        <f>SUM($AH$3:AQ$3)-$P192</f>
        <v>-187.13722222222222</v>
      </c>
      <c r="AR192" s="23">
        <f>SUM($AH$3:AR$3)-$P192</f>
        <v>-176.84688888888888</v>
      </c>
      <c r="AS192" s="23">
        <f>SUM($AH$3:AS$3)-$P192</f>
        <v>-166.37188888888889</v>
      </c>
      <c r="AT192" s="23">
        <f>SUM($AH$3:AT$3)-$P192</f>
        <v>-154.25544444444444</v>
      </c>
      <c r="AU192" s="23"/>
    </row>
    <row r="193" spans="11:47">
      <c r="K193" s="45"/>
      <c r="L193" s="45"/>
      <c r="M193" s="58">
        <f t="shared" si="38"/>
        <v>42330</v>
      </c>
      <c r="N193" s="106">
        <f>$I$25</f>
        <v>0</v>
      </c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F193" s="22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  <c r="AR193" s="23"/>
      <c r="AS193" s="23"/>
      <c r="AT193" s="23"/>
      <c r="AU193" s="23"/>
    </row>
    <row r="194" spans="11:47">
      <c r="K194" s="45"/>
      <c r="L194" s="45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F194" s="22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  <c r="AR194" s="23"/>
      <c r="AS194" s="23"/>
      <c r="AT194" s="23"/>
      <c r="AU194" s="23"/>
    </row>
    <row r="195" spans="11:47">
      <c r="K195" s="45"/>
      <c r="L195" s="45"/>
      <c r="Q195" s="25">
        <f t="shared" ref="Q195:AC195" si="45">COUNTIF(Q5:Q150,"&gt;0")</f>
        <v>2</v>
      </c>
      <c r="R195" s="25">
        <f t="shared" si="45"/>
        <v>4</v>
      </c>
      <c r="S195" s="25">
        <f t="shared" si="45"/>
        <v>8</v>
      </c>
      <c r="T195" s="25">
        <f t="shared" si="45"/>
        <v>10</v>
      </c>
      <c r="U195" s="25">
        <f t="shared" si="45"/>
        <v>16</v>
      </c>
      <c r="V195" s="25">
        <f t="shared" si="45"/>
        <v>19</v>
      </c>
      <c r="W195" s="25">
        <f t="shared" si="45"/>
        <v>22</v>
      </c>
      <c r="X195" s="25">
        <f t="shared" si="45"/>
        <v>25</v>
      </c>
      <c r="Y195" s="25">
        <f t="shared" si="45"/>
        <v>30</v>
      </c>
      <c r="Z195" s="25">
        <f t="shared" si="45"/>
        <v>37</v>
      </c>
      <c r="AA195" s="25">
        <f t="shared" si="45"/>
        <v>38</v>
      </c>
      <c r="AB195" s="25">
        <f t="shared" si="45"/>
        <v>40</v>
      </c>
      <c r="AC195" s="25">
        <f t="shared" si="45"/>
        <v>44</v>
      </c>
      <c r="AD195" s="25">
        <f>AC195</f>
        <v>44</v>
      </c>
      <c r="AH195" s="25">
        <f t="shared" ref="AH195:AT195" si="46">COUNTIF(AH5:AH150,"&gt;0")</f>
        <v>5</v>
      </c>
      <c r="AI195" s="25">
        <f t="shared" si="46"/>
        <v>10</v>
      </c>
      <c r="AJ195" s="25">
        <f t="shared" si="46"/>
        <v>17</v>
      </c>
      <c r="AK195" s="25">
        <f t="shared" si="46"/>
        <v>23</v>
      </c>
      <c r="AL195" s="25">
        <f t="shared" si="46"/>
        <v>28</v>
      </c>
      <c r="AM195" s="25">
        <f t="shared" si="46"/>
        <v>37</v>
      </c>
      <c r="AN195" s="25">
        <f t="shared" si="46"/>
        <v>40</v>
      </c>
      <c r="AO195" s="25">
        <f t="shared" si="46"/>
        <v>50</v>
      </c>
      <c r="AP195" s="25">
        <f t="shared" si="46"/>
        <v>65</v>
      </c>
      <c r="AQ195" s="25">
        <f t="shared" si="46"/>
        <v>79</v>
      </c>
      <c r="AR195" s="25">
        <f t="shared" si="46"/>
        <v>85</v>
      </c>
      <c r="AS195" s="25">
        <f t="shared" si="46"/>
        <v>91</v>
      </c>
      <c r="AT195" s="25">
        <f t="shared" si="46"/>
        <v>98</v>
      </c>
      <c r="AU195" s="25">
        <f>AT195</f>
        <v>98</v>
      </c>
    </row>
    <row r="196" spans="11:47">
      <c r="K196" s="45"/>
      <c r="L196" s="45"/>
    </row>
    <row r="197" spans="11:47">
      <c r="K197" s="45"/>
      <c r="L197" s="45"/>
    </row>
    <row r="198" spans="11:47">
      <c r="K198" s="45"/>
      <c r="L198" s="45"/>
    </row>
  </sheetData>
  <mergeCells count="1">
    <mergeCell ref="AZ2:BB2"/>
  </mergeCells>
  <hyperlinks>
    <hyperlink ref="AZ2" r:id="rId1"/>
  </hyperlinks>
  <pageMargins left="0.70866141732283472" right="0.70866141732283472" top="0.74803149606299213" bottom="0.74803149606299213" header="0.31496062992125984" footer="0.31496062992125984"/>
  <pageSetup scale="82" orientation="landscape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A202"/>
  <sheetViews>
    <sheetView zoomScale="80" zoomScaleNormal="80" workbookViewId="0">
      <selection activeCell="AY9" sqref="AY9"/>
    </sheetView>
  </sheetViews>
  <sheetFormatPr defaultRowHeight="15" outlineLevelCol="1"/>
  <cols>
    <col min="1" max="1" width="3.7109375" customWidth="1"/>
    <col min="2" max="2" width="8.85546875" customWidth="1"/>
    <col min="10" max="10" width="2.28515625" customWidth="1"/>
    <col min="11" max="11" width="12.85546875" style="44" customWidth="1"/>
    <col min="12" max="12" width="2.28515625" style="44" customWidth="1"/>
    <col min="13" max="13" width="10.7109375" style="9" hidden="1" customWidth="1" outlineLevel="1"/>
    <col min="14" max="15" width="9.140625" style="9" hidden="1" customWidth="1" outlineLevel="1"/>
    <col min="16" max="16" width="10.7109375" style="9" hidden="1" customWidth="1" outlineLevel="1"/>
    <col min="17" max="27" width="9.140625" style="9" hidden="1" customWidth="1" outlineLevel="1"/>
    <col min="28" max="28" width="2.85546875" hidden="1" customWidth="1" outlineLevel="1"/>
    <col min="29" max="29" width="10.7109375" style="9" hidden="1" customWidth="1" outlineLevel="1"/>
    <col min="30" max="42" width="9.140625" style="9" hidden="1" customWidth="1" outlineLevel="1"/>
    <col min="43" max="43" width="2.85546875" hidden="1" customWidth="1" outlineLevel="1"/>
    <col min="44" max="44" width="15.42578125" customWidth="1" collapsed="1"/>
    <col min="45" max="45" width="11.85546875" customWidth="1"/>
    <col min="46" max="46" width="2.5703125" customWidth="1"/>
    <col min="47" max="47" width="12.140625" customWidth="1"/>
    <col min="48" max="48" width="2.28515625" customWidth="1"/>
  </cols>
  <sheetData>
    <row r="1" spans="1:49" ht="26.25">
      <c r="A1" s="86" t="s">
        <v>125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</row>
    <row r="2" spans="1:49" ht="15.75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87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57"/>
      <c r="AC2" s="57"/>
      <c r="AD2" s="87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57"/>
      <c r="AR2" s="57"/>
      <c r="AS2" s="57"/>
      <c r="AT2" s="104" t="s">
        <v>91</v>
      </c>
      <c r="AU2" s="57"/>
      <c r="AV2" s="57"/>
      <c r="AW2" s="126" t="s">
        <v>90</v>
      </c>
    </row>
    <row r="3" spans="1:49">
      <c r="A3" s="89" t="s">
        <v>78</v>
      </c>
      <c r="B3" s="89"/>
      <c r="C3" s="89"/>
      <c r="D3" s="89"/>
      <c r="E3" s="89"/>
      <c r="F3" s="89"/>
      <c r="G3" s="89"/>
      <c r="H3" s="89"/>
      <c r="I3" s="89"/>
      <c r="J3" s="57"/>
      <c r="K3" s="57"/>
      <c r="L3" s="57"/>
      <c r="M3" s="57"/>
      <c r="N3" s="57" t="s">
        <v>73</v>
      </c>
      <c r="O3" s="57" t="s">
        <v>75</v>
      </c>
      <c r="P3" s="87" t="s">
        <v>66</v>
      </c>
      <c r="Q3" s="137">
        <f>'Part 2 Assumptions'!D25</f>
        <v>5.6788888888888884</v>
      </c>
      <c r="R3" s="137">
        <f>'Part 2 Assumptions'!E25</f>
        <v>4.2933333333333339</v>
      </c>
      <c r="S3" s="137">
        <f>'Part 2 Assumptions'!F25</f>
        <v>5.5116666666666676</v>
      </c>
      <c r="T3" s="137">
        <f>'Part 2 Assumptions'!G25</f>
        <v>3.7438888888888893</v>
      </c>
      <c r="U3" s="137">
        <f>'Part 2 Assumptions'!H25</f>
        <v>5.7983333333333329</v>
      </c>
      <c r="V3" s="137">
        <f>'Part 2 Assumptions'!I25</f>
        <v>6.9449999999999994</v>
      </c>
      <c r="W3" s="137">
        <f>'Part 2 Assumptions'!J25</f>
        <v>6.8016666666666667</v>
      </c>
      <c r="X3" s="137">
        <f>'Part 2 Assumptions'!K25</f>
        <v>4.7233333333333327</v>
      </c>
      <c r="Y3" s="137">
        <f>'Part 2 Assumptions'!L25</f>
        <v>5.0816666666666661</v>
      </c>
      <c r="Z3" s="137">
        <f>'Part 2 Assumptions'!M25</f>
        <v>5.296666666666666</v>
      </c>
      <c r="AA3" s="137">
        <f>'Part 2 Assumptions'!N25</f>
        <v>5.5</v>
      </c>
      <c r="AB3" s="57"/>
      <c r="AC3" s="57"/>
      <c r="AD3" s="87" t="s">
        <v>67</v>
      </c>
      <c r="AE3" s="137">
        <f>'Part 2 Assumptions'!D37</f>
        <v>12.318</v>
      </c>
      <c r="AF3" s="137">
        <f>'Part 2 Assumptions'!E37</f>
        <v>7.1946666666666665</v>
      </c>
      <c r="AG3" s="137">
        <f>'Part 2 Assumptions'!F37</f>
        <v>11.620333333333333</v>
      </c>
      <c r="AH3" s="137">
        <f>'Part 2 Assumptions'!G37</f>
        <v>5.577</v>
      </c>
      <c r="AI3" s="137">
        <f>'Part 2 Assumptions'!H37</f>
        <v>12.829666666666666</v>
      </c>
      <c r="AJ3" s="137">
        <f>'Part 2 Assumptions'!I37</f>
        <v>18.307000000000002</v>
      </c>
      <c r="AK3" s="137">
        <f>'Part 2 Assumptions'!J37</f>
        <v>17.566333333333333</v>
      </c>
      <c r="AL3" s="137">
        <f>'Part 2 Assumptions'!K37</f>
        <v>8.6246666666666663</v>
      </c>
      <c r="AM3" s="137">
        <f>'Part 2 Assumptions'!L37</f>
        <v>9.9263333333333321</v>
      </c>
      <c r="AN3" s="137">
        <f>'Part 2 Assumptions'!M37</f>
        <v>10.755333333333333</v>
      </c>
      <c r="AO3" s="137">
        <f>'Part 2 Assumptions'!N37</f>
        <v>5.5</v>
      </c>
      <c r="AP3" s="137"/>
      <c r="AQ3" s="57"/>
      <c r="AR3" s="57"/>
      <c r="AS3" s="57"/>
      <c r="AT3" s="57"/>
      <c r="AU3" s="57"/>
      <c r="AV3" s="57"/>
      <c r="AW3" s="57"/>
    </row>
    <row r="4" spans="1:49">
      <c r="A4" s="36"/>
      <c r="B4" s="26"/>
      <c r="C4" s="127" t="s">
        <v>28</v>
      </c>
      <c r="D4" s="127" t="s">
        <v>27</v>
      </c>
      <c r="E4" s="127" t="s">
        <v>29</v>
      </c>
      <c r="F4" s="127" t="s">
        <v>30</v>
      </c>
      <c r="G4" s="127" t="s">
        <v>31</v>
      </c>
      <c r="H4" s="127" t="s">
        <v>32</v>
      </c>
      <c r="I4" s="128" t="s">
        <v>33</v>
      </c>
      <c r="K4" s="129" t="s">
        <v>76</v>
      </c>
      <c r="N4" s="9" t="s">
        <v>74</v>
      </c>
      <c r="O4" s="9" t="s">
        <v>74</v>
      </c>
      <c r="P4" s="9" t="s">
        <v>77</v>
      </c>
      <c r="Q4" s="21" t="s">
        <v>7</v>
      </c>
      <c r="R4" s="21" t="s">
        <v>8</v>
      </c>
      <c r="S4" s="21" t="s">
        <v>9</v>
      </c>
      <c r="T4" s="21" t="s">
        <v>10</v>
      </c>
      <c r="U4" s="21" t="s">
        <v>11</v>
      </c>
      <c r="V4" s="21" t="s">
        <v>12</v>
      </c>
      <c r="W4" s="21" t="s">
        <v>13</v>
      </c>
      <c r="X4" s="21" t="s">
        <v>14</v>
      </c>
      <c r="Y4" s="21" t="s">
        <v>15</v>
      </c>
      <c r="Z4" s="21" t="s">
        <v>16</v>
      </c>
      <c r="AA4" s="21" t="s">
        <v>86</v>
      </c>
      <c r="AE4" s="21" t="s">
        <v>7</v>
      </c>
      <c r="AF4" s="21" t="s">
        <v>8</v>
      </c>
      <c r="AG4" s="21" t="s">
        <v>9</v>
      </c>
      <c r="AH4" s="21" t="s">
        <v>10</v>
      </c>
      <c r="AI4" s="21" t="s">
        <v>11</v>
      </c>
      <c r="AJ4" s="21" t="s">
        <v>12</v>
      </c>
      <c r="AK4" s="21" t="s">
        <v>13</v>
      </c>
      <c r="AL4" s="21" t="s">
        <v>14</v>
      </c>
      <c r="AM4" s="21" t="s">
        <v>15</v>
      </c>
      <c r="AN4" s="21" t="s">
        <v>16</v>
      </c>
      <c r="AO4" s="21" t="s">
        <v>86</v>
      </c>
      <c r="AP4" s="21"/>
      <c r="AR4" s="14" t="s">
        <v>56</v>
      </c>
      <c r="AS4" s="15"/>
      <c r="AT4" s="15"/>
      <c r="AU4" s="15"/>
      <c r="AV4" s="15"/>
      <c r="AW4" s="16"/>
    </row>
    <row r="5" spans="1:49">
      <c r="A5" s="11" t="s">
        <v>34</v>
      </c>
      <c r="B5" s="27"/>
      <c r="C5" s="52"/>
      <c r="D5" s="52"/>
      <c r="E5" s="52"/>
      <c r="F5" s="52"/>
      <c r="G5" s="52"/>
      <c r="H5" s="52"/>
      <c r="I5" s="53"/>
      <c r="K5" s="46">
        <v>42050</v>
      </c>
      <c r="L5" s="60"/>
      <c r="M5" s="60">
        <f>AS6</f>
        <v>42044</v>
      </c>
      <c r="N5" s="57">
        <f>$C$25</f>
        <v>1</v>
      </c>
      <c r="O5" s="57">
        <f t="shared" ref="O5:O36" si="0">IFERROR(VLOOKUP($M5,$K$5:$N$26,4,FALSE),0)</f>
        <v>0</v>
      </c>
      <c r="P5" s="57">
        <f>SUM($N$5:N5)-SUM($O$5:O5)</f>
        <v>1</v>
      </c>
      <c r="Q5" s="130">
        <f t="shared" ref="Q5:Q68" si="1">$Q$3-$P5</f>
        <v>4.6788888888888884</v>
      </c>
      <c r="R5" s="130">
        <f>SUM($Q$3:R$3)-$P5</f>
        <v>8.9722222222222214</v>
      </c>
      <c r="S5" s="130">
        <f>SUM($Q$3:S$3)-$P5</f>
        <v>14.483888888888888</v>
      </c>
      <c r="T5" s="130">
        <f>SUM($Q$3:T$3)-$P5</f>
        <v>18.227777777777778</v>
      </c>
      <c r="U5" s="130">
        <f>SUM($Q$3:U$3)-$P5</f>
        <v>24.02611111111111</v>
      </c>
      <c r="V5" s="130">
        <f>SUM($Q$3:V$3)-$P5</f>
        <v>30.97111111111111</v>
      </c>
      <c r="W5" s="130">
        <f>SUM($Q$3:W$3)-$P5</f>
        <v>37.772777777777776</v>
      </c>
      <c r="X5" s="130">
        <f>SUM($Q$3:X$3)-$P5</f>
        <v>42.496111111111105</v>
      </c>
      <c r="Y5" s="130">
        <f>SUM($Q$3:Y$3)-$P5</f>
        <v>47.577777777777769</v>
      </c>
      <c r="Z5" s="130">
        <f>SUM($Q$3:Z$3)-$P5</f>
        <v>52.874444444444435</v>
      </c>
      <c r="AA5" s="130"/>
      <c r="AB5" s="57"/>
      <c r="AC5" s="60">
        <f>M5</f>
        <v>42044</v>
      </c>
      <c r="AD5" s="57">
        <f>P5</f>
        <v>1</v>
      </c>
      <c r="AE5" s="130">
        <f t="shared" ref="AE5:AE68" si="2">$AE$3-$P5</f>
        <v>11.318</v>
      </c>
      <c r="AF5" s="130">
        <f>SUM($AE$3:AF$3)-$P5</f>
        <v>18.512666666666668</v>
      </c>
      <c r="AG5" s="130">
        <f>SUM($AE$3:AG$3)-$P5</f>
        <v>30.133000000000003</v>
      </c>
      <c r="AH5" s="130">
        <f>SUM($AE$3:AH$3)-$P5</f>
        <v>35.71</v>
      </c>
      <c r="AI5" s="130">
        <f>SUM($AE$3:AI$3)-$P5</f>
        <v>48.539666666666669</v>
      </c>
      <c r="AJ5" s="130">
        <f>SUM($AE$3:AJ$3)-$P5</f>
        <v>66.846666666666664</v>
      </c>
      <c r="AK5" s="130">
        <f>SUM($AE$3:AK$3)-$P5</f>
        <v>84.412999999999997</v>
      </c>
      <c r="AL5" s="130">
        <f>SUM($AE$3:AL$3)-$P5</f>
        <v>93.037666666666667</v>
      </c>
      <c r="AM5" s="130">
        <f>SUM($AE$3:AM$3)-$P5</f>
        <v>102.964</v>
      </c>
      <c r="AN5" s="130">
        <f>SUM($AE$3:AN$3)-$P5</f>
        <v>113.71933333333334</v>
      </c>
      <c r="AO5" s="130"/>
      <c r="AP5" s="130"/>
      <c r="AQ5" s="57"/>
      <c r="AR5" s="80" t="s">
        <v>120</v>
      </c>
      <c r="AS5" s="131" t="s">
        <v>54</v>
      </c>
      <c r="AT5" s="132"/>
      <c r="AU5" s="131" t="s">
        <v>53</v>
      </c>
      <c r="AV5" s="132"/>
      <c r="AW5" s="133" t="s">
        <v>71</v>
      </c>
    </row>
    <row r="6" spans="1:49">
      <c r="A6" s="11" t="s">
        <v>35</v>
      </c>
      <c r="B6" s="27"/>
      <c r="C6" s="52"/>
      <c r="D6" s="52"/>
      <c r="E6" s="52"/>
      <c r="F6" s="52"/>
      <c r="G6" s="52"/>
      <c r="H6" s="52"/>
      <c r="I6" s="53"/>
      <c r="K6" s="46">
        <v>42055</v>
      </c>
      <c r="L6" s="58"/>
      <c r="M6" s="58">
        <f>M5+1</f>
        <v>42045</v>
      </c>
      <c r="N6" s="57">
        <f>$D$25</f>
        <v>2</v>
      </c>
      <c r="O6" s="57">
        <f t="shared" si="0"/>
        <v>0</v>
      </c>
      <c r="P6" s="57">
        <f>SUM($N$5:N6)-SUM($O$5:O6)</f>
        <v>3</v>
      </c>
      <c r="Q6" s="130">
        <f t="shared" si="1"/>
        <v>2.6788888888888884</v>
      </c>
      <c r="R6" s="130">
        <f>SUM($Q$3:R$3)-$P6</f>
        <v>6.9722222222222214</v>
      </c>
      <c r="S6" s="130">
        <f>SUM($Q$3:S$3)-$P6</f>
        <v>12.483888888888888</v>
      </c>
      <c r="T6" s="130">
        <f>SUM($Q$3:T$3)-$P6</f>
        <v>16.227777777777778</v>
      </c>
      <c r="U6" s="130">
        <f>SUM($Q$3:U$3)-$P6</f>
        <v>22.02611111111111</v>
      </c>
      <c r="V6" s="130">
        <f>SUM($Q$3:V$3)-$P6</f>
        <v>28.97111111111111</v>
      </c>
      <c r="W6" s="130">
        <f>SUM($Q$3:W$3)-$P6</f>
        <v>35.772777777777776</v>
      </c>
      <c r="X6" s="130">
        <f>SUM($Q$3:X$3)-$P6</f>
        <v>40.496111111111105</v>
      </c>
      <c r="Y6" s="130">
        <f>SUM($Q$3:Y$3)-$P6</f>
        <v>45.577777777777769</v>
      </c>
      <c r="Z6" s="130">
        <f>SUM($Q$3:Z$3)-$P6</f>
        <v>50.874444444444435</v>
      </c>
      <c r="AA6" s="130"/>
      <c r="AB6" s="57"/>
      <c r="AC6" s="60">
        <f t="shared" ref="AC6:AC69" si="3">M6</f>
        <v>42045</v>
      </c>
      <c r="AD6" s="57">
        <f t="shared" ref="AD6:AD69" si="4">P6</f>
        <v>3</v>
      </c>
      <c r="AE6" s="130">
        <f t="shared" si="2"/>
        <v>9.3179999999999996</v>
      </c>
      <c r="AF6" s="130">
        <f>SUM($AE$3:AF$3)-$P6</f>
        <v>16.512666666666668</v>
      </c>
      <c r="AG6" s="130">
        <f>SUM($AE$3:AG$3)-$P6</f>
        <v>28.133000000000003</v>
      </c>
      <c r="AH6" s="130">
        <f>SUM($AE$3:AH$3)-$P6</f>
        <v>33.71</v>
      </c>
      <c r="AI6" s="130">
        <f>SUM($AE$3:AI$3)-$P6</f>
        <v>46.539666666666669</v>
      </c>
      <c r="AJ6" s="130">
        <f>SUM($AE$3:AJ$3)-$P6</f>
        <v>64.846666666666664</v>
      </c>
      <c r="AK6" s="130">
        <f>SUM($AE$3:AK$3)-$P6</f>
        <v>82.412999999999997</v>
      </c>
      <c r="AL6" s="130">
        <f>SUM($AE$3:AL$3)-$P6</f>
        <v>91.037666666666667</v>
      </c>
      <c r="AM6" s="130">
        <f>SUM($AE$3:AM$3)-$P6</f>
        <v>100.964</v>
      </c>
      <c r="AN6" s="130">
        <f>SUM($AE$3:AN$3)-$P6</f>
        <v>111.71933333333334</v>
      </c>
      <c r="AO6" s="130"/>
      <c r="AP6" s="130"/>
      <c r="AQ6" s="57"/>
      <c r="AR6" s="61" t="s">
        <v>7</v>
      </c>
      <c r="AS6" s="96">
        <v>42044</v>
      </c>
      <c r="AT6" s="62" t="s">
        <v>0</v>
      </c>
      <c r="AU6" s="62">
        <f>AS6+Q200</f>
        <v>42047</v>
      </c>
      <c r="AV6" s="63"/>
      <c r="AW6" s="153">
        <f>AU6-AS6</f>
        <v>3</v>
      </c>
    </row>
    <row r="7" spans="1:49">
      <c r="A7" s="11" t="s">
        <v>36</v>
      </c>
      <c r="B7" s="27"/>
      <c r="C7" s="52"/>
      <c r="D7" s="52"/>
      <c r="E7" s="52"/>
      <c r="F7" s="52"/>
      <c r="G7" s="52"/>
      <c r="H7" s="52"/>
      <c r="I7" s="53"/>
      <c r="K7" s="46">
        <v>42066</v>
      </c>
      <c r="L7" s="134"/>
      <c r="M7" s="58">
        <f t="shared" ref="M7:M70" si="5">M6+1</f>
        <v>42046</v>
      </c>
      <c r="N7" s="57">
        <f>$E$25</f>
        <v>2</v>
      </c>
      <c r="O7" s="57">
        <f t="shared" si="0"/>
        <v>0</v>
      </c>
      <c r="P7" s="57">
        <f>SUM($N$5:N7)-SUM($O$5:O7)</f>
        <v>5</v>
      </c>
      <c r="Q7" s="130">
        <f t="shared" si="1"/>
        <v>0.67888888888888843</v>
      </c>
      <c r="R7" s="130">
        <f>SUM($Q$3:R$3)-$P7</f>
        <v>4.9722222222222214</v>
      </c>
      <c r="S7" s="130">
        <f>SUM($Q$3:S$3)-$P7</f>
        <v>10.483888888888888</v>
      </c>
      <c r="T7" s="130">
        <f>SUM($Q$3:T$3)-$P7</f>
        <v>14.227777777777778</v>
      </c>
      <c r="U7" s="130">
        <f>SUM($Q$3:U$3)-$P7</f>
        <v>20.02611111111111</v>
      </c>
      <c r="V7" s="130">
        <f>SUM($Q$3:V$3)-$P7</f>
        <v>26.97111111111111</v>
      </c>
      <c r="W7" s="130">
        <f>SUM($Q$3:W$3)-$P7</f>
        <v>33.772777777777776</v>
      </c>
      <c r="X7" s="130">
        <f>SUM($Q$3:X$3)-$P7</f>
        <v>38.496111111111105</v>
      </c>
      <c r="Y7" s="130">
        <f>SUM($Q$3:Y$3)-$P7</f>
        <v>43.577777777777769</v>
      </c>
      <c r="Z7" s="130">
        <f>SUM($Q$3:Z$3)-$P7</f>
        <v>48.874444444444435</v>
      </c>
      <c r="AA7" s="130"/>
      <c r="AB7" s="57"/>
      <c r="AC7" s="60">
        <f t="shared" si="3"/>
        <v>42046</v>
      </c>
      <c r="AD7" s="57">
        <f t="shared" si="4"/>
        <v>5</v>
      </c>
      <c r="AE7" s="130">
        <f t="shared" si="2"/>
        <v>7.3179999999999996</v>
      </c>
      <c r="AF7" s="130">
        <f>SUM($AE$3:AF$3)-$P7</f>
        <v>14.512666666666668</v>
      </c>
      <c r="AG7" s="130">
        <f>SUM($AE$3:AG$3)-$P7</f>
        <v>26.133000000000003</v>
      </c>
      <c r="AH7" s="130">
        <f>SUM($AE$3:AH$3)-$P7</f>
        <v>31.71</v>
      </c>
      <c r="AI7" s="130">
        <f>SUM($AE$3:AI$3)-$P7</f>
        <v>44.539666666666669</v>
      </c>
      <c r="AJ7" s="130">
        <f>SUM($AE$3:AJ$3)-$P7</f>
        <v>62.846666666666664</v>
      </c>
      <c r="AK7" s="130">
        <f>SUM($AE$3:AK$3)-$P7</f>
        <v>80.412999999999997</v>
      </c>
      <c r="AL7" s="130">
        <f>SUM($AE$3:AL$3)-$P7</f>
        <v>89.037666666666667</v>
      </c>
      <c r="AM7" s="130">
        <f>SUM($AE$3:AM$3)-$P7</f>
        <v>98.963999999999999</v>
      </c>
      <c r="AN7" s="130">
        <f>SUM($AE$3:AN$3)-$P7</f>
        <v>109.71933333333334</v>
      </c>
      <c r="AO7" s="130"/>
      <c r="AP7" s="130"/>
      <c r="AQ7" s="57"/>
      <c r="AR7" s="61" t="s">
        <v>8</v>
      </c>
      <c r="AS7" s="62">
        <f>AU6</f>
        <v>42047</v>
      </c>
      <c r="AT7" s="62"/>
      <c r="AU7" s="62">
        <f>AS7+(R200-Q200)</f>
        <v>42049</v>
      </c>
      <c r="AV7" s="63"/>
      <c r="AW7" s="153">
        <f t="shared" ref="AW7:AW15" si="6">AU7-AS7</f>
        <v>2</v>
      </c>
    </row>
    <row r="8" spans="1:49">
      <c r="A8" s="11" t="s">
        <v>37</v>
      </c>
      <c r="B8" s="27"/>
      <c r="C8" s="52"/>
      <c r="D8" s="52" t="s">
        <v>0</v>
      </c>
      <c r="E8" s="52"/>
      <c r="F8" s="52"/>
      <c r="G8" s="52"/>
      <c r="H8" s="52"/>
      <c r="I8" s="53"/>
      <c r="K8" s="46"/>
      <c r="L8" s="134"/>
      <c r="M8" s="58">
        <f t="shared" si="5"/>
        <v>42047</v>
      </c>
      <c r="N8" s="57">
        <f>$F$25</f>
        <v>2</v>
      </c>
      <c r="O8" s="57">
        <f t="shared" si="0"/>
        <v>0</v>
      </c>
      <c r="P8" s="57">
        <f>SUM($N$5:N8)-SUM($O$5:O8)</f>
        <v>7</v>
      </c>
      <c r="Q8" s="130">
        <f t="shared" si="1"/>
        <v>-1.3211111111111116</v>
      </c>
      <c r="R8" s="130">
        <f>SUM($Q$3:R$3)-$P8</f>
        <v>2.9722222222222214</v>
      </c>
      <c r="S8" s="130">
        <f>SUM($Q$3:S$3)-$P8</f>
        <v>8.4838888888888881</v>
      </c>
      <c r="T8" s="130">
        <f>SUM($Q$3:T$3)-$P8</f>
        <v>12.227777777777778</v>
      </c>
      <c r="U8" s="130">
        <f>SUM($Q$3:U$3)-$P8</f>
        <v>18.02611111111111</v>
      </c>
      <c r="V8" s="130">
        <f>SUM($Q$3:V$3)-$P8</f>
        <v>24.97111111111111</v>
      </c>
      <c r="W8" s="130">
        <f>SUM($Q$3:W$3)-$P8</f>
        <v>31.772777777777776</v>
      </c>
      <c r="X8" s="130">
        <f>SUM($Q$3:X$3)-$P8</f>
        <v>36.496111111111105</v>
      </c>
      <c r="Y8" s="130">
        <f>SUM($Q$3:Y$3)-$P8</f>
        <v>41.577777777777769</v>
      </c>
      <c r="Z8" s="130">
        <f>SUM($Q$3:Z$3)-$P8</f>
        <v>46.874444444444435</v>
      </c>
      <c r="AA8" s="130"/>
      <c r="AB8" s="57"/>
      <c r="AC8" s="60">
        <f t="shared" si="3"/>
        <v>42047</v>
      </c>
      <c r="AD8" s="57">
        <f t="shared" si="4"/>
        <v>7</v>
      </c>
      <c r="AE8" s="130">
        <f t="shared" si="2"/>
        <v>5.3179999999999996</v>
      </c>
      <c r="AF8" s="130">
        <f>SUM($AE$3:AF$3)-$P8</f>
        <v>12.512666666666668</v>
      </c>
      <c r="AG8" s="130">
        <f>SUM($AE$3:AG$3)-$P8</f>
        <v>24.133000000000003</v>
      </c>
      <c r="AH8" s="130">
        <f>SUM($AE$3:AH$3)-$P8</f>
        <v>29.71</v>
      </c>
      <c r="AI8" s="130">
        <f>SUM($AE$3:AI$3)-$P8</f>
        <v>42.539666666666669</v>
      </c>
      <c r="AJ8" s="130">
        <f>SUM($AE$3:AJ$3)-$P8</f>
        <v>60.846666666666664</v>
      </c>
      <c r="AK8" s="130">
        <f>SUM($AE$3:AK$3)-$P8</f>
        <v>78.412999999999997</v>
      </c>
      <c r="AL8" s="130">
        <f>SUM($AE$3:AL$3)-$P8</f>
        <v>87.037666666666667</v>
      </c>
      <c r="AM8" s="130">
        <f>SUM($AE$3:AM$3)-$P8</f>
        <v>96.963999999999999</v>
      </c>
      <c r="AN8" s="130">
        <f>SUM($AE$3:AN$3)-$P8</f>
        <v>107.71933333333334</v>
      </c>
      <c r="AO8" s="130"/>
      <c r="AP8" s="130"/>
      <c r="AQ8" s="57"/>
      <c r="AR8" s="61" t="s">
        <v>9</v>
      </c>
      <c r="AS8" s="62">
        <f>AU7</f>
        <v>42049</v>
      </c>
      <c r="AT8" s="62"/>
      <c r="AU8" s="62">
        <f>AS8+(S200-R200)</f>
        <v>42054</v>
      </c>
      <c r="AV8" s="63"/>
      <c r="AW8" s="153">
        <f t="shared" si="6"/>
        <v>5</v>
      </c>
    </row>
    <row r="9" spans="1:49">
      <c r="A9" s="11" t="s">
        <v>38</v>
      </c>
      <c r="B9" s="27"/>
      <c r="C9" s="52"/>
      <c r="D9" s="52"/>
      <c r="E9" s="52"/>
      <c r="F9" s="52"/>
      <c r="G9" s="52"/>
      <c r="H9" s="52"/>
      <c r="I9" s="53"/>
      <c r="K9" s="46"/>
      <c r="L9" s="134"/>
      <c r="M9" s="58">
        <f t="shared" si="5"/>
        <v>42048</v>
      </c>
      <c r="N9" s="57">
        <f>$G$25</f>
        <v>2</v>
      </c>
      <c r="O9" s="57">
        <f t="shared" si="0"/>
        <v>0</v>
      </c>
      <c r="P9" s="57">
        <f>SUM($N$5:N9)-SUM($O$5:O9)</f>
        <v>9</v>
      </c>
      <c r="Q9" s="130">
        <f t="shared" si="1"/>
        <v>-3.3211111111111116</v>
      </c>
      <c r="R9" s="130">
        <f>SUM($Q$3:R$3)-$P9</f>
        <v>0.97222222222222143</v>
      </c>
      <c r="S9" s="130">
        <f>SUM($Q$3:S$3)-$P9</f>
        <v>6.4838888888888881</v>
      </c>
      <c r="T9" s="130">
        <f>SUM($Q$3:T$3)-$P9</f>
        <v>10.227777777777778</v>
      </c>
      <c r="U9" s="130">
        <f>SUM($Q$3:U$3)-$P9</f>
        <v>16.02611111111111</v>
      </c>
      <c r="V9" s="130">
        <f>SUM($Q$3:V$3)-$P9</f>
        <v>22.97111111111111</v>
      </c>
      <c r="W9" s="130">
        <f>SUM($Q$3:W$3)-$P9</f>
        <v>29.772777777777776</v>
      </c>
      <c r="X9" s="130">
        <f>SUM($Q$3:X$3)-$P9</f>
        <v>34.496111111111105</v>
      </c>
      <c r="Y9" s="130">
        <f>SUM($Q$3:Y$3)-$P9</f>
        <v>39.577777777777769</v>
      </c>
      <c r="Z9" s="130">
        <f>SUM($Q$3:Z$3)-$P9</f>
        <v>44.874444444444435</v>
      </c>
      <c r="AA9" s="130"/>
      <c r="AB9" s="57"/>
      <c r="AC9" s="60">
        <f t="shared" si="3"/>
        <v>42048</v>
      </c>
      <c r="AD9" s="57">
        <f t="shared" si="4"/>
        <v>9</v>
      </c>
      <c r="AE9" s="130">
        <f t="shared" si="2"/>
        <v>3.3179999999999996</v>
      </c>
      <c r="AF9" s="130">
        <f>SUM($AE$3:AF$3)-$P9</f>
        <v>10.512666666666668</v>
      </c>
      <c r="AG9" s="130">
        <f>SUM($AE$3:AG$3)-$P9</f>
        <v>22.133000000000003</v>
      </c>
      <c r="AH9" s="130">
        <f>SUM($AE$3:AH$3)-$P9</f>
        <v>27.71</v>
      </c>
      <c r="AI9" s="130">
        <f>SUM($AE$3:AI$3)-$P9</f>
        <v>40.539666666666669</v>
      </c>
      <c r="AJ9" s="130">
        <f>SUM($AE$3:AJ$3)-$P9</f>
        <v>58.846666666666664</v>
      </c>
      <c r="AK9" s="130">
        <f>SUM($AE$3:AK$3)-$P9</f>
        <v>76.412999999999997</v>
      </c>
      <c r="AL9" s="130">
        <f>SUM($AE$3:AL$3)-$P9</f>
        <v>85.037666666666667</v>
      </c>
      <c r="AM9" s="130">
        <f>SUM($AE$3:AM$3)-$P9</f>
        <v>94.963999999999999</v>
      </c>
      <c r="AN9" s="130">
        <f>SUM($AE$3:AN$3)-$P9</f>
        <v>105.71933333333334</v>
      </c>
      <c r="AO9" s="130"/>
      <c r="AP9" s="130"/>
      <c r="AQ9" s="57"/>
      <c r="AR9" s="61" t="s">
        <v>10</v>
      </c>
      <c r="AS9" s="62">
        <f>AU8</f>
        <v>42054</v>
      </c>
      <c r="AT9" s="62"/>
      <c r="AU9" s="62">
        <f>AS9+(T200-S200)</f>
        <v>42058</v>
      </c>
      <c r="AV9" s="63"/>
      <c r="AW9" s="153">
        <f t="shared" si="6"/>
        <v>4</v>
      </c>
    </row>
    <row r="10" spans="1:49">
      <c r="A10" s="11" t="s">
        <v>39</v>
      </c>
      <c r="B10" s="27"/>
      <c r="C10" s="52"/>
      <c r="D10" s="52"/>
      <c r="E10" s="52"/>
      <c r="F10" s="52"/>
      <c r="G10" s="52"/>
      <c r="H10" s="52"/>
      <c r="I10" s="53"/>
      <c r="K10" s="46"/>
      <c r="L10" s="134"/>
      <c r="M10" s="58">
        <f t="shared" si="5"/>
        <v>42049</v>
      </c>
      <c r="N10" s="57">
        <f>$H$25</f>
        <v>2</v>
      </c>
      <c r="O10" s="57">
        <f t="shared" si="0"/>
        <v>0</v>
      </c>
      <c r="P10" s="57">
        <f>SUM($N$5:N10)-SUM($O$5:O10)</f>
        <v>11</v>
      </c>
      <c r="Q10" s="130">
        <f t="shared" si="1"/>
        <v>-5.3211111111111116</v>
      </c>
      <c r="R10" s="130">
        <f>SUM($Q$3:R$3)-$P10</f>
        <v>-1.0277777777777786</v>
      </c>
      <c r="S10" s="130">
        <f>SUM($Q$3:S$3)-$P10</f>
        <v>4.4838888888888881</v>
      </c>
      <c r="T10" s="130">
        <f>SUM($Q$3:T$3)-$P10</f>
        <v>8.2277777777777779</v>
      </c>
      <c r="U10" s="130">
        <f>SUM($Q$3:U$3)-$P10</f>
        <v>14.02611111111111</v>
      </c>
      <c r="V10" s="130">
        <f>SUM($Q$3:V$3)-$P10</f>
        <v>20.97111111111111</v>
      </c>
      <c r="W10" s="130">
        <f>SUM($Q$3:W$3)-$P10</f>
        <v>27.772777777777776</v>
      </c>
      <c r="X10" s="130">
        <f>SUM($Q$3:X$3)-$P10</f>
        <v>32.496111111111105</v>
      </c>
      <c r="Y10" s="130">
        <f>SUM($Q$3:Y$3)-$P10</f>
        <v>37.577777777777769</v>
      </c>
      <c r="Z10" s="130">
        <f>SUM($Q$3:Z$3)-$P10</f>
        <v>42.874444444444435</v>
      </c>
      <c r="AA10" s="130"/>
      <c r="AB10" s="57"/>
      <c r="AC10" s="60">
        <f t="shared" si="3"/>
        <v>42049</v>
      </c>
      <c r="AD10" s="57">
        <f t="shared" si="4"/>
        <v>11</v>
      </c>
      <c r="AE10" s="130">
        <f t="shared" si="2"/>
        <v>1.3179999999999996</v>
      </c>
      <c r="AF10" s="130">
        <f>SUM($AE$3:AF$3)-$P10</f>
        <v>8.5126666666666679</v>
      </c>
      <c r="AG10" s="130">
        <f>SUM($AE$3:AG$3)-$P10</f>
        <v>20.133000000000003</v>
      </c>
      <c r="AH10" s="130">
        <f>SUM($AE$3:AH$3)-$P10</f>
        <v>25.71</v>
      </c>
      <c r="AI10" s="130">
        <f>SUM($AE$3:AI$3)-$P10</f>
        <v>38.539666666666669</v>
      </c>
      <c r="AJ10" s="130">
        <f>SUM($AE$3:AJ$3)-$P10</f>
        <v>56.846666666666664</v>
      </c>
      <c r="AK10" s="130">
        <f>SUM($AE$3:AK$3)-$P10</f>
        <v>74.412999999999997</v>
      </c>
      <c r="AL10" s="130">
        <f>SUM($AE$3:AL$3)-$P10</f>
        <v>83.037666666666667</v>
      </c>
      <c r="AM10" s="130">
        <f>SUM($AE$3:AM$3)-$P10</f>
        <v>92.963999999999999</v>
      </c>
      <c r="AN10" s="130">
        <f>SUM($AE$3:AN$3)-$P10</f>
        <v>103.71933333333334</v>
      </c>
      <c r="AO10" s="130"/>
      <c r="AP10" s="130"/>
      <c r="AQ10" s="57"/>
      <c r="AR10" s="61" t="s">
        <v>11</v>
      </c>
      <c r="AS10" s="62">
        <f t="shared" ref="AS10:AS15" si="7">AU9</f>
        <v>42058</v>
      </c>
      <c r="AT10" s="62"/>
      <c r="AU10" s="62">
        <f>AS10+(U200-T200)</f>
        <v>42061</v>
      </c>
      <c r="AV10" s="63"/>
      <c r="AW10" s="153">
        <f t="shared" si="6"/>
        <v>3</v>
      </c>
    </row>
    <row r="11" spans="1:49">
      <c r="A11" s="11" t="s">
        <v>40</v>
      </c>
      <c r="B11" s="27"/>
      <c r="C11" s="52"/>
      <c r="D11" s="52"/>
      <c r="E11" s="52"/>
      <c r="F11" s="52"/>
      <c r="G11" s="52"/>
      <c r="H11" s="52"/>
      <c r="I11" s="53"/>
      <c r="K11" s="46"/>
      <c r="L11" s="134"/>
      <c r="M11" s="58">
        <f t="shared" si="5"/>
        <v>42050</v>
      </c>
      <c r="N11" s="106">
        <f>$I$25</f>
        <v>0</v>
      </c>
      <c r="O11" s="57">
        <f t="shared" si="0"/>
        <v>1</v>
      </c>
      <c r="P11" s="57">
        <f>SUM($N$5:N11)-SUM($O$5:O11)</f>
        <v>10</v>
      </c>
      <c r="Q11" s="130">
        <f t="shared" si="1"/>
        <v>-4.3211111111111116</v>
      </c>
      <c r="R11" s="130">
        <f>SUM($Q$3:R$3)-$P11</f>
        <v>-2.7777777777778567E-2</v>
      </c>
      <c r="S11" s="130">
        <f>SUM($Q$3:S$3)-$P11</f>
        <v>5.4838888888888881</v>
      </c>
      <c r="T11" s="130">
        <f>SUM($Q$3:T$3)-$P11</f>
        <v>9.2277777777777779</v>
      </c>
      <c r="U11" s="130">
        <f>SUM($Q$3:U$3)-$P11</f>
        <v>15.02611111111111</v>
      </c>
      <c r="V11" s="130">
        <f>SUM($Q$3:V$3)-$P11</f>
        <v>21.97111111111111</v>
      </c>
      <c r="W11" s="130">
        <f>SUM($Q$3:W$3)-$P11</f>
        <v>28.772777777777776</v>
      </c>
      <c r="X11" s="130">
        <f>SUM($Q$3:X$3)-$P11</f>
        <v>33.496111111111105</v>
      </c>
      <c r="Y11" s="130">
        <f>SUM($Q$3:Y$3)-$P11</f>
        <v>38.577777777777769</v>
      </c>
      <c r="Z11" s="130">
        <f>SUM($Q$3:Z$3)-$P11</f>
        <v>43.874444444444435</v>
      </c>
      <c r="AA11" s="130"/>
      <c r="AB11" s="57"/>
      <c r="AC11" s="60">
        <f t="shared" si="3"/>
        <v>42050</v>
      </c>
      <c r="AD11" s="57">
        <f t="shared" si="4"/>
        <v>10</v>
      </c>
      <c r="AE11" s="130">
        <f t="shared" si="2"/>
        <v>2.3179999999999996</v>
      </c>
      <c r="AF11" s="130">
        <f>SUM($AE$3:AF$3)-$P11</f>
        <v>9.5126666666666679</v>
      </c>
      <c r="AG11" s="130">
        <f>SUM($AE$3:AG$3)-$P11</f>
        <v>21.133000000000003</v>
      </c>
      <c r="AH11" s="130">
        <f>SUM($AE$3:AH$3)-$P11</f>
        <v>26.71</v>
      </c>
      <c r="AI11" s="130">
        <f>SUM($AE$3:AI$3)-$P11</f>
        <v>39.539666666666669</v>
      </c>
      <c r="AJ11" s="130">
        <f>SUM($AE$3:AJ$3)-$P11</f>
        <v>57.846666666666664</v>
      </c>
      <c r="AK11" s="130">
        <f>SUM($AE$3:AK$3)-$P11</f>
        <v>75.412999999999997</v>
      </c>
      <c r="AL11" s="130">
        <f>SUM($AE$3:AL$3)-$P11</f>
        <v>84.037666666666667</v>
      </c>
      <c r="AM11" s="130">
        <f>SUM($AE$3:AM$3)-$P11</f>
        <v>93.963999999999999</v>
      </c>
      <c r="AN11" s="130">
        <f>SUM($AE$3:AN$3)-$P11</f>
        <v>104.71933333333334</v>
      </c>
      <c r="AO11" s="130"/>
      <c r="AP11" s="130"/>
      <c r="AQ11" s="57"/>
      <c r="AR11" s="61" t="s">
        <v>12</v>
      </c>
      <c r="AS11" s="62">
        <f t="shared" si="7"/>
        <v>42061</v>
      </c>
      <c r="AT11" s="62"/>
      <c r="AU11" s="62">
        <f>AS11+(V200-U200)</f>
        <v>42067</v>
      </c>
      <c r="AV11" s="63"/>
      <c r="AW11" s="153">
        <f t="shared" si="6"/>
        <v>6</v>
      </c>
    </row>
    <row r="12" spans="1:49">
      <c r="A12" s="12" t="s">
        <v>41</v>
      </c>
      <c r="B12" s="28"/>
      <c r="C12" s="54"/>
      <c r="D12" s="54"/>
      <c r="E12" s="54"/>
      <c r="F12" s="54"/>
      <c r="G12" s="54"/>
      <c r="H12" s="54"/>
      <c r="I12" s="55"/>
      <c r="K12" s="46" t="s">
        <v>0</v>
      </c>
      <c r="L12" s="58"/>
      <c r="M12" s="58">
        <f t="shared" si="5"/>
        <v>42051</v>
      </c>
      <c r="N12" s="57">
        <f>$C$25</f>
        <v>1</v>
      </c>
      <c r="O12" s="57">
        <f t="shared" si="0"/>
        <v>0</v>
      </c>
      <c r="P12" s="57">
        <f>SUM($N$5:N12)-SUM($O$5:O12)</f>
        <v>11</v>
      </c>
      <c r="Q12" s="130">
        <f t="shared" si="1"/>
        <v>-5.3211111111111116</v>
      </c>
      <c r="R12" s="130">
        <f>SUM($Q$3:R$3)-$P12</f>
        <v>-1.0277777777777786</v>
      </c>
      <c r="S12" s="130">
        <f>SUM($Q$3:S$3)-$P12</f>
        <v>4.4838888888888881</v>
      </c>
      <c r="T12" s="130">
        <f>SUM($Q$3:T$3)-$P12</f>
        <v>8.2277777777777779</v>
      </c>
      <c r="U12" s="130">
        <f>SUM($Q$3:U$3)-$P12</f>
        <v>14.02611111111111</v>
      </c>
      <c r="V12" s="130">
        <f>SUM($Q$3:V$3)-$P12</f>
        <v>20.97111111111111</v>
      </c>
      <c r="W12" s="130">
        <f>SUM($Q$3:W$3)-$P12</f>
        <v>27.772777777777776</v>
      </c>
      <c r="X12" s="130">
        <f>SUM($Q$3:X$3)-$P12</f>
        <v>32.496111111111105</v>
      </c>
      <c r="Y12" s="130">
        <f>SUM($Q$3:Y$3)-$P12</f>
        <v>37.577777777777769</v>
      </c>
      <c r="Z12" s="130">
        <f>SUM($Q$3:Z$3)-$P12</f>
        <v>42.874444444444435</v>
      </c>
      <c r="AA12" s="130"/>
      <c r="AB12" s="57"/>
      <c r="AC12" s="60">
        <f t="shared" si="3"/>
        <v>42051</v>
      </c>
      <c r="AD12" s="57">
        <f t="shared" si="4"/>
        <v>11</v>
      </c>
      <c r="AE12" s="130">
        <f t="shared" si="2"/>
        <v>1.3179999999999996</v>
      </c>
      <c r="AF12" s="130">
        <f>SUM($AE$3:AF$3)-$P12</f>
        <v>8.5126666666666679</v>
      </c>
      <c r="AG12" s="130">
        <f>SUM($AE$3:AG$3)-$P12</f>
        <v>20.133000000000003</v>
      </c>
      <c r="AH12" s="130">
        <f>SUM($AE$3:AH$3)-$P12</f>
        <v>25.71</v>
      </c>
      <c r="AI12" s="130">
        <f>SUM($AE$3:AI$3)-$P12</f>
        <v>38.539666666666669</v>
      </c>
      <c r="AJ12" s="130">
        <f>SUM($AE$3:AJ$3)-$P12</f>
        <v>56.846666666666664</v>
      </c>
      <c r="AK12" s="130">
        <f>SUM($AE$3:AK$3)-$P12</f>
        <v>74.412999999999997</v>
      </c>
      <c r="AL12" s="130">
        <f>SUM($AE$3:AL$3)-$P12</f>
        <v>83.037666666666667</v>
      </c>
      <c r="AM12" s="130">
        <f>SUM($AE$3:AM$3)-$P12</f>
        <v>92.963999999999999</v>
      </c>
      <c r="AN12" s="130">
        <f>SUM($AE$3:AN$3)-$P12</f>
        <v>103.71933333333334</v>
      </c>
      <c r="AO12" s="130"/>
      <c r="AP12" s="130"/>
      <c r="AQ12" s="57"/>
      <c r="AR12" s="61" t="s">
        <v>13</v>
      </c>
      <c r="AS12" s="62">
        <f t="shared" si="7"/>
        <v>42067</v>
      </c>
      <c r="AT12" s="62"/>
      <c r="AU12" s="62">
        <f>AS12+(W200-V200)</f>
        <v>42070</v>
      </c>
      <c r="AV12" s="63"/>
      <c r="AW12" s="153">
        <f t="shared" si="6"/>
        <v>3</v>
      </c>
    </row>
    <row r="13" spans="1:49">
      <c r="A13" s="11" t="s">
        <v>42</v>
      </c>
      <c r="B13" s="27"/>
      <c r="C13" s="52"/>
      <c r="D13" s="52"/>
      <c r="E13" s="52"/>
      <c r="F13" s="52"/>
      <c r="G13" s="52"/>
      <c r="H13" s="52" t="s">
        <v>0</v>
      </c>
      <c r="I13" s="53" t="s">
        <v>0</v>
      </c>
      <c r="K13" s="46" t="s">
        <v>0</v>
      </c>
      <c r="L13" s="58"/>
      <c r="M13" s="58">
        <f t="shared" si="5"/>
        <v>42052</v>
      </c>
      <c r="N13" s="57">
        <f>$D$25</f>
        <v>2</v>
      </c>
      <c r="O13" s="57">
        <f t="shared" si="0"/>
        <v>0</v>
      </c>
      <c r="P13" s="57">
        <f>SUM($N$5:N13)-SUM($O$5:O13)</f>
        <v>13</v>
      </c>
      <c r="Q13" s="130">
        <f t="shared" si="1"/>
        <v>-7.3211111111111116</v>
      </c>
      <c r="R13" s="130">
        <f>SUM($Q$3:R$3)-$P13</f>
        <v>-3.0277777777777786</v>
      </c>
      <c r="S13" s="130">
        <f>SUM($Q$3:S$3)-$P13</f>
        <v>2.4838888888888881</v>
      </c>
      <c r="T13" s="130">
        <f>SUM($Q$3:T$3)-$P13</f>
        <v>6.2277777777777779</v>
      </c>
      <c r="U13" s="130">
        <f>SUM($Q$3:U$3)-$P13</f>
        <v>12.02611111111111</v>
      </c>
      <c r="V13" s="130">
        <f>SUM($Q$3:V$3)-$P13</f>
        <v>18.97111111111111</v>
      </c>
      <c r="W13" s="130">
        <f>SUM($Q$3:W$3)-$P13</f>
        <v>25.772777777777776</v>
      </c>
      <c r="X13" s="130">
        <f>SUM($Q$3:X$3)-$P13</f>
        <v>30.496111111111105</v>
      </c>
      <c r="Y13" s="130">
        <f>SUM($Q$3:Y$3)-$P13</f>
        <v>35.577777777777769</v>
      </c>
      <c r="Z13" s="130">
        <f>SUM($Q$3:Z$3)-$P13</f>
        <v>40.874444444444435</v>
      </c>
      <c r="AA13" s="130"/>
      <c r="AB13" s="57"/>
      <c r="AC13" s="60">
        <f t="shared" si="3"/>
        <v>42052</v>
      </c>
      <c r="AD13" s="57">
        <f t="shared" si="4"/>
        <v>13</v>
      </c>
      <c r="AE13" s="130">
        <f t="shared" si="2"/>
        <v>-0.68200000000000038</v>
      </c>
      <c r="AF13" s="130">
        <f>SUM($AE$3:AF$3)-$P13</f>
        <v>6.5126666666666679</v>
      </c>
      <c r="AG13" s="130">
        <f>SUM($AE$3:AG$3)-$P13</f>
        <v>18.133000000000003</v>
      </c>
      <c r="AH13" s="130">
        <f>SUM($AE$3:AH$3)-$P13</f>
        <v>23.71</v>
      </c>
      <c r="AI13" s="130">
        <f>SUM($AE$3:AI$3)-$P13</f>
        <v>36.539666666666669</v>
      </c>
      <c r="AJ13" s="130">
        <f>SUM($AE$3:AJ$3)-$P13</f>
        <v>54.846666666666664</v>
      </c>
      <c r="AK13" s="130">
        <f>SUM($AE$3:AK$3)-$P13</f>
        <v>72.412999999999997</v>
      </c>
      <c r="AL13" s="130">
        <f>SUM($AE$3:AL$3)-$P13</f>
        <v>81.037666666666667</v>
      </c>
      <c r="AM13" s="130">
        <f>SUM($AE$3:AM$3)-$P13</f>
        <v>90.963999999999999</v>
      </c>
      <c r="AN13" s="130">
        <f>SUM($AE$3:AN$3)-$P13</f>
        <v>101.71933333333334</v>
      </c>
      <c r="AO13" s="130"/>
      <c r="AP13" s="130"/>
      <c r="AQ13" s="57"/>
      <c r="AR13" s="61" t="s">
        <v>14</v>
      </c>
      <c r="AS13" s="62">
        <f t="shared" si="7"/>
        <v>42070</v>
      </c>
      <c r="AT13" s="62"/>
      <c r="AU13" s="62">
        <f>AS13+(X200-W200)</f>
        <v>42074</v>
      </c>
      <c r="AV13" s="63"/>
      <c r="AW13" s="153">
        <f t="shared" si="6"/>
        <v>4</v>
      </c>
    </row>
    <row r="14" spans="1:49">
      <c r="A14" s="11" t="s">
        <v>43</v>
      </c>
      <c r="B14" s="27"/>
      <c r="C14" s="52" t="s">
        <v>87</v>
      </c>
      <c r="D14" s="52" t="s">
        <v>87</v>
      </c>
      <c r="E14" s="52"/>
      <c r="F14" s="52"/>
      <c r="G14" s="52"/>
      <c r="H14" s="52"/>
      <c r="I14" s="53"/>
      <c r="K14" s="46" t="s">
        <v>0</v>
      </c>
      <c r="L14" s="58"/>
      <c r="M14" s="58">
        <f t="shared" si="5"/>
        <v>42053</v>
      </c>
      <c r="N14" s="57">
        <f>$E$25</f>
        <v>2</v>
      </c>
      <c r="O14" s="57">
        <f t="shared" si="0"/>
        <v>0</v>
      </c>
      <c r="P14" s="57">
        <f>SUM($N$5:N14)-SUM($O$5:O14)</f>
        <v>15</v>
      </c>
      <c r="Q14" s="130">
        <f t="shared" si="1"/>
        <v>-9.3211111111111116</v>
      </c>
      <c r="R14" s="130">
        <f>SUM($Q$3:R$3)-$P14</f>
        <v>-5.0277777777777786</v>
      </c>
      <c r="S14" s="130">
        <f>SUM($Q$3:S$3)-$P14</f>
        <v>0.48388888888888815</v>
      </c>
      <c r="T14" s="130">
        <f>SUM($Q$3:T$3)-$P14</f>
        <v>4.2277777777777779</v>
      </c>
      <c r="U14" s="130">
        <f>SUM($Q$3:U$3)-$P14</f>
        <v>10.02611111111111</v>
      </c>
      <c r="V14" s="130">
        <f>SUM($Q$3:V$3)-$P14</f>
        <v>16.97111111111111</v>
      </c>
      <c r="W14" s="130">
        <f>SUM($Q$3:W$3)-$P14</f>
        <v>23.772777777777776</v>
      </c>
      <c r="X14" s="130">
        <f>SUM($Q$3:X$3)-$P14</f>
        <v>28.496111111111105</v>
      </c>
      <c r="Y14" s="130">
        <f>SUM($Q$3:Y$3)-$P14</f>
        <v>33.577777777777769</v>
      </c>
      <c r="Z14" s="130">
        <f>SUM($Q$3:Z$3)-$P14</f>
        <v>38.874444444444435</v>
      </c>
      <c r="AA14" s="130"/>
      <c r="AB14" s="57"/>
      <c r="AC14" s="60">
        <f t="shared" si="3"/>
        <v>42053</v>
      </c>
      <c r="AD14" s="57">
        <f t="shared" si="4"/>
        <v>15</v>
      </c>
      <c r="AE14" s="130">
        <f t="shared" si="2"/>
        <v>-2.6820000000000004</v>
      </c>
      <c r="AF14" s="130">
        <f>SUM($AE$3:AF$3)-$P14</f>
        <v>4.5126666666666679</v>
      </c>
      <c r="AG14" s="130">
        <f>SUM($AE$3:AG$3)-$P14</f>
        <v>16.133000000000003</v>
      </c>
      <c r="AH14" s="130">
        <f>SUM($AE$3:AH$3)-$P14</f>
        <v>21.71</v>
      </c>
      <c r="AI14" s="130">
        <f>SUM($AE$3:AI$3)-$P14</f>
        <v>34.539666666666669</v>
      </c>
      <c r="AJ14" s="130">
        <f>SUM($AE$3:AJ$3)-$P14</f>
        <v>52.846666666666664</v>
      </c>
      <c r="AK14" s="130">
        <f>SUM($AE$3:AK$3)-$P14</f>
        <v>70.412999999999997</v>
      </c>
      <c r="AL14" s="130">
        <f>SUM($AE$3:AL$3)-$P14</f>
        <v>79.037666666666667</v>
      </c>
      <c r="AM14" s="130">
        <f>SUM($AE$3:AM$3)-$P14</f>
        <v>88.963999999999999</v>
      </c>
      <c r="AN14" s="130">
        <f>SUM($AE$3:AN$3)-$P14</f>
        <v>99.719333333333338</v>
      </c>
      <c r="AO14" s="130"/>
      <c r="AP14" s="130"/>
      <c r="AQ14" s="57"/>
      <c r="AR14" s="61" t="s">
        <v>15</v>
      </c>
      <c r="AS14" s="62">
        <f t="shared" si="7"/>
        <v>42074</v>
      </c>
      <c r="AT14" s="62"/>
      <c r="AU14" s="62">
        <f>AS14+(Y200-X200)</f>
        <v>42077</v>
      </c>
      <c r="AV14" s="63"/>
      <c r="AW14" s="153">
        <f t="shared" si="6"/>
        <v>3</v>
      </c>
    </row>
    <row r="15" spans="1:49">
      <c r="A15" s="11" t="s">
        <v>44</v>
      </c>
      <c r="B15" s="27"/>
      <c r="C15" s="52"/>
      <c r="D15" s="52" t="s">
        <v>87</v>
      </c>
      <c r="E15" s="52"/>
      <c r="F15" s="52"/>
      <c r="G15" s="52"/>
      <c r="H15" s="52"/>
      <c r="I15" s="53"/>
      <c r="K15" s="46"/>
      <c r="L15" s="58"/>
      <c r="M15" s="58">
        <f t="shared" si="5"/>
        <v>42054</v>
      </c>
      <c r="N15" s="57">
        <f>$F$25</f>
        <v>2</v>
      </c>
      <c r="O15" s="57">
        <f t="shared" si="0"/>
        <v>0</v>
      </c>
      <c r="P15" s="57">
        <f>SUM($N$5:N15)-SUM($O$5:O15)</f>
        <v>17</v>
      </c>
      <c r="Q15" s="130">
        <f t="shared" si="1"/>
        <v>-11.321111111111112</v>
      </c>
      <c r="R15" s="130">
        <f>SUM($Q$3:R$3)-$P15</f>
        <v>-7.0277777777777786</v>
      </c>
      <c r="S15" s="130">
        <f>SUM($Q$3:S$3)-$P15</f>
        <v>-1.5161111111111119</v>
      </c>
      <c r="T15" s="130">
        <f>SUM($Q$3:T$3)-$P15</f>
        <v>2.2277777777777779</v>
      </c>
      <c r="U15" s="130">
        <f>SUM($Q$3:U$3)-$P15</f>
        <v>8.0261111111111099</v>
      </c>
      <c r="V15" s="130">
        <f>SUM($Q$3:V$3)-$P15</f>
        <v>14.97111111111111</v>
      </c>
      <c r="W15" s="130">
        <f>SUM($Q$3:W$3)-$P15</f>
        <v>21.772777777777776</v>
      </c>
      <c r="X15" s="130">
        <f>SUM($Q$3:X$3)-$P15</f>
        <v>26.496111111111105</v>
      </c>
      <c r="Y15" s="130">
        <f>SUM($Q$3:Y$3)-$P15</f>
        <v>31.577777777777769</v>
      </c>
      <c r="Z15" s="130">
        <f>SUM($Q$3:Z$3)-$P15</f>
        <v>36.874444444444435</v>
      </c>
      <c r="AA15" s="130"/>
      <c r="AB15" s="57"/>
      <c r="AC15" s="60">
        <f t="shared" si="3"/>
        <v>42054</v>
      </c>
      <c r="AD15" s="57">
        <f t="shared" si="4"/>
        <v>17</v>
      </c>
      <c r="AE15" s="130">
        <f t="shared" si="2"/>
        <v>-4.6820000000000004</v>
      </c>
      <c r="AF15" s="130">
        <f>SUM($AE$3:AF$3)-$P15</f>
        <v>2.5126666666666679</v>
      </c>
      <c r="AG15" s="130">
        <f>SUM($AE$3:AG$3)-$P15</f>
        <v>14.133000000000003</v>
      </c>
      <c r="AH15" s="130">
        <f>SUM($AE$3:AH$3)-$P15</f>
        <v>19.71</v>
      </c>
      <c r="AI15" s="130">
        <f>SUM($AE$3:AI$3)-$P15</f>
        <v>32.539666666666669</v>
      </c>
      <c r="AJ15" s="130">
        <f>SUM($AE$3:AJ$3)-$P15</f>
        <v>50.846666666666664</v>
      </c>
      <c r="AK15" s="130">
        <f>SUM($AE$3:AK$3)-$P15</f>
        <v>68.412999999999997</v>
      </c>
      <c r="AL15" s="130">
        <f>SUM($AE$3:AL$3)-$P15</f>
        <v>77.037666666666667</v>
      </c>
      <c r="AM15" s="130">
        <f>SUM($AE$3:AM$3)-$P15</f>
        <v>86.963999999999999</v>
      </c>
      <c r="AN15" s="130">
        <f>SUM($AE$3:AN$3)-$P15</f>
        <v>97.719333333333338</v>
      </c>
      <c r="AO15" s="130"/>
      <c r="AP15" s="130"/>
      <c r="AQ15" s="57"/>
      <c r="AR15" s="61" t="s">
        <v>16</v>
      </c>
      <c r="AS15" s="62">
        <f t="shared" si="7"/>
        <v>42077</v>
      </c>
      <c r="AT15" s="62"/>
      <c r="AU15" s="62">
        <f>AS15+(Z200-Y200)</f>
        <v>42081</v>
      </c>
      <c r="AV15" s="63"/>
      <c r="AW15" s="153">
        <f t="shared" si="6"/>
        <v>4</v>
      </c>
    </row>
    <row r="16" spans="1:49">
      <c r="A16" s="11" t="s">
        <v>45</v>
      </c>
      <c r="B16" s="27"/>
      <c r="C16" s="52" t="s">
        <v>0</v>
      </c>
      <c r="D16" s="52"/>
      <c r="E16" s="52"/>
      <c r="F16" s="52"/>
      <c r="G16" s="52"/>
      <c r="H16" s="52"/>
      <c r="I16" s="53"/>
      <c r="K16" s="46"/>
      <c r="L16" s="58"/>
      <c r="M16" s="58">
        <f t="shared" si="5"/>
        <v>42055</v>
      </c>
      <c r="N16" s="57">
        <f>$G$25</f>
        <v>2</v>
      </c>
      <c r="O16" s="57">
        <f t="shared" si="0"/>
        <v>2</v>
      </c>
      <c r="P16" s="57">
        <f>SUM($N$5:N16)-SUM($O$5:O16)</f>
        <v>17</v>
      </c>
      <c r="Q16" s="130">
        <f t="shared" si="1"/>
        <v>-11.321111111111112</v>
      </c>
      <c r="R16" s="130">
        <f>SUM($Q$3:R$3)-$P16</f>
        <v>-7.0277777777777786</v>
      </c>
      <c r="S16" s="130">
        <f>SUM($Q$3:S$3)-$P16</f>
        <v>-1.5161111111111119</v>
      </c>
      <c r="T16" s="130">
        <f>SUM($Q$3:T$3)-$P16</f>
        <v>2.2277777777777779</v>
      </c>
      <c r="U16" s="130">
        <f>SUM($Q$3:U$3)-$P16</f>
        <v>8.0261111111111099</v>
      </c>
      <c r="V16" s="130">
        <f>SUM($Q$3:V$3)-$P16</f>
        <v>14.97111111111111</v>
      </c>
      <c r="W16" s="130">
        <f>SUM($Q$3:W$3)-$P16</f>
        <v>21.772777777777776</v>
      </c>
      <c r="X16" s="130">
        <f>SUM($Q$3:X$3)-$P16</f>
        <v>26.496111111111105</v>
      </c>
      <c r="Y16" s="130">
        <f>SUM($Q$3:Y$3)-$P16</f>
        <v>31.577777777777769</v>
      </c>
      <c r="Z16" s="130">
        <f>SUM($Q$3:Z$3)-$P16</f>
        <v>36.874444444444435</v>
      </c>
      <c r="AA16" s="130"/>
      <c r="AB16" s="57"/>
      <c r="AC16" s="60">
        <f t="shared" si="3"/>
        <v>42055</v>
      </c>
      <c r="AD16" s="57">
        <f t="shared" si="4"/>
        <v>17</v>
      </c>
      <c r="AE16" s="130">
        <f t="shared" si="2"/>
        <v>-4.6820000000000004</v>
      </c>
      <c r="AF16" s="130">
        <f>SUM($AE$3:AF$3)-$P16</f>
        <v>2.5126666666666679</v>
      </c>
      <c r="AG16" s="130">
        <f>SUM($AE$3:AG$3)-$P16</f>
        <v>14.133000000000003</v>
      </c>
      <c r="AH16" s="130">
        <f>SUM($AE$3:AH$3)-$P16</f>
        <v>19.71</v>
      </c>
      <c r="AI16" s="130">
        <f>SUM($AE$3:AI$3)-$P16</f>
        <v>32.539666666666669</v>
      </c>
      <c r="AJ16" s="130">
        <f>SUM($AE$3:AJ$3)-$P16</f>
        <v>50.846666666666664</v>
      </c>
      <c r="AK16" s="130">
        <f>SUM($AE$3:AK$3)-$P16</f>
        <v>68.412999999999997</v>
      </c>
      <c r="AL16" s="130">
        <f>SUM($AE$3:AL$3)-$P16</f>
        <v>77.037666666666667</v>
      </c>
      <c r="AM16" s="130">
        <f>SUM($AE$3:AM$3)-$P16</f>
        <v>86.963999999999999</v>
      </c>
      <c r="AN16" s="130">
        <f>SUM($AE$3:AN$3)-$P16</f>
        <v>97.719333333333338</v>
      </c>
      <c r="AO16" s="130"/>
      <c r="AP16" s="130"/>
      <c r="AQ16" s="57"/>
      <c r="AR16" s="61" t="s">
        <v>83</v>
      </c>
      <c r="AS16" s="62"/>
      <c r="AT16" s="63"/>
      <c r="AU16" s="62"/>
      <c r="AV16" s="66"/>
      <c r="AW16" s="154">
        <v>1</v>
      </c>
    </row>
    <row r="17" spans="1:53">
      <c r="A17" s="11" t="s">
        <v>46</v>
      </c>
      <c r="B17" s="27"/>
      <c r="C17" s="52"/>
      <c r="D17" s="52"/>
      <c r="E17" s="52"/>
      <c r="F17" s="52"/>
      <c r="G17" s="52"/>
      <c r="H17" s="52"/>
      <c r="I17" s="53"/>
      <c r="K17" s="46"/>
      <c r="L17" s="58"/>
      <c r="M17" s="58">
        <f t="shared" si="5"/>
        <v>42056</v>
      </c>
      <c r="N17" s="57">
        <f>$H$25</f>
        <v>2</v>
      </c>
      <c r="O17" s="57">
        <f t="shared" si="0"/>
        <v>0</v>
      </c>
      <c r="P17" s="57">
        <f>SUM($N$5:N17)-SUM($O$5:O17)</f>
        <v>19</v>
      </c>
      <c r="Q17" s="130">
        <f t="shared" si="1"/>
        <v>-13.321111111111112</v>
      </c>
      <c r="R17" s="130">
        <f>SUM($Q$3:R$3)-$P17</f>
        <v>-9.0277777777777786</v>
      </c>
      <c r="S17" s="130">
        <f>SUM($Q$3:S$3)-$P17</f>
        <v>-3.5161111111111119</v>
      </c>
      <c r="T17" s="130">
        <f>SUM($Q$3:T$3)-$P17</f>
        <v>0.22777777777777786</v>
      </c>
      <c r="U17" s="130">
        <f>SUM($Q$3:U$3)-$P17</f>
        <v>6.0261111111111099</v>
      </c>
      <c r="V17" s="130">
        <f>SUM($Q$3:V$3)-$P17</f>
        <v>12.97111111111111</v>
      </c>
      <c r="W17" s="130">
        <f>SUM($Q$3:W$3)-$P17</f>
        <v>19.772777777777776</v>
      </c>
      <c r="X17" s="130">
        <f>SUM($Q$3:X$3)-$P17</f>
        <v>24.496111111111105</v>
      </c>
      <c r="Y17" s="130">
        <f>SUM($Q$3:Y$3)-$P17</f>
        <v>29.577777777777769</v>
      </c>
      <c r="Z17" s="130">
        <f>SUM($Q$3:Z$3)-$P17</f>
        <v>34.874444444444435</v>
      </c>
      <c r="AA17" s="130"/>
      <c r="AB17" s="57"/>
      <c r="AC17" s="60">
        <f t="shared" si="3"/>
        <v>42056</v>
      </c>
      <c r="AD17" s="57">
        <f t="shared" si="4"/>
        <v>19</v>
      </c>
      <c r="AE17" s="130">
        <f t="shared" si="2"/>
        <v>-6.6820000000000004</v>
      </c>
      <c r="AF17" s="130">
        <f>SUM($AE$3:AF$3)-$P17</f>
        <v>0.51266666666666794</v>
      </c>
      <c r="AG17" s="130">
        <f>SUM($AE$3:AG$3)-$P17</f>
        <v>12.133000000000003</v>
      </c>
      <c r="AH17" s="130">
        <f>SUM($AE$3:AH$3)-$P17</f>
        <v>17.71</v>
      </c>
      <c r="AI17" s="130">
        <f>SUM($AE$3:AI$3)-$P17</f>
        <v>30.539666666666669</v>
      </c>
      <c r="AJ17" s="130">
        <f>SUM($AE$3:AJ$3)-$P17</f>
        <v>48.846666666666664</v>
      </c>
      <c r="AK17" s="130">
        <f>SUM($AE$3:AK$3)-$P17</f>
        <v>66.412999999999997</v>
      </c>
      <c r="AL17" s="130">
        <f>SUM($AE$3:AL$3)-$P17</f>
        <v>75.037666666666667</v>
      </c>
      <c r="AM17" s="130">
        <f>SUM($AE$3:AM$3)-$P17</f>
        <v>84.963999999999999</v>
      </c>
      <c r="AN17" s="130">
        <f>SUM($AE$3:AN$3)-$P17</f>
        <v>95.719333333333338</v>
      </c>
      <c r="AO17" s="130"/>
      <c r="AP17" s="130"/>
      <c r="AQ17" s="57"/>
      <c r="AR17" s="67" t="s">
        <v>69</v>
      </c>
      <c r="AS17" s="68"/>
      <c r="AT17" s="68"/>
      <c r="AU17" s="69">
        <f>SUM(Q3:AA3)</f>
        <v>59.374444444444435</v>
      </c>
      <c r="AV17" s="70" t="str">
        <f>IF(FIXED(AU17,0)=FIXED('Part 2 Assumptions'!O25,0),"","check")</f>
        <v/>
      </c>
      <c r="AW17" s="152" t="s">
        <v>0</v>
      </c>
    </row>
    <row r="18" spans="1:53">
      <c r="A18" s="11" t="s">
        <v>47</v>
      </c>
      <c r="B18" s="27"/>
      <c r="C18" s="52"/>
      <c r="D18" s="52"/>
      <c r="E18" s="52" t="s">
        <v>87</v>
      </c>
      <c r="F18" s="52" t="s">
        <v>87</v>
      </c>
      <c r="G18" s="52" t="s">
        <v>87</v>
      </c>
      <c r="H18" s="52" t="s">
        <v>87</v>
      </c>
      <c r="I18" s="53"/>
      <c r="K18" s="46"/>
      <c r="L18" s="58"/>
      <c r="M18" s="58">
        <f t="shared" si="5"/>
        <v>42057</v>
      </c>
      <c r="N18" s="106">
        <f>$I$25</f>
        <v>0</v>
      </c>
      <c r="O18" s="57">
        <f t="shared" si="0"/>
        <v>0</v>
      </c>
      <c r="P18" s="57">
        <f>SUM($N$5:N18)-SUM($O$5:O18)</f>
        <v>19</v>
      </c>
      <c r="Q18" s="130">
        <f t="shared" si="1"/>
        <v>-13.321111111111112</v>
      </c>
      <c r="R18" s="130">
        <f>SUM($Q$3:R$3)-$P18</f>
        <v>-9.0277777777777786</v>
      </c>
      <c r="S18" s="130">
        <f>SUM($Q$3:S$3)-$P18</f>
        <v>-3.5161111111111119</v>
      </c>
      <c r="T18" s="130">
        <f>SUM($Q$3:T$3)-$P18</f>
        <v>0.22777777777777786</v>
      </c>
      <c r="U18" s="130">
        <f>SUM($Q$3:U$3)-$P18</f>
        <v>6.0261111111111099</v>
      </c>
      <c r="V18" s="130">
        <f>SUM($Q$3:V$3)-$P18</f>
        <v>12.97111111111111</v>
      </c>
      <c r="W18" s="130">
        <f>SUM($Q$3:W$3)-$P18</f>
        <v>19.772777777777776</v>
      </c>
      <c r="X18" s="130">
        <f>SUM($Q$3:X$3)-$P18</f>
        <v>24.496111111111105</v>
      </c>
      <c r="Y18" s="130">
        <f>SUM($Q$3:Y$3)-$P18</f>
        <v>29.577777777777769</v>
      </c>
      <c r="Z18" s="130">
        <f>SUM($Q$3:Z$3)-$P18</f>
        <v>34.874444444444435</v>
      </c>
      <c r="AA18" s="130"/>
      <c r="AB18" s="57"/>
      <c r="AC18" s="60">
        <f t="shared" si="3"/>
        <v>42057</v>
      </c>
      <c r="AD18" s="57">
        <f t="shared" si="4"/>
        <v>19</v>
      </c>
      <c r="AE18" s="130">
        <f t="shared" si="2"/>
        <v>-6.6820000000000004</v>
      </c>
      <c r="AF18" s="130">
        <f>SUM($AE$3:AF$3)-$P18</f>
        <v>0.51266666666666794</v>
      </c>
      <c r="AG18" s="130">
        <f>SUM($AE$3:AG$3)-$P18</f>
        <v>12.133000000000003</v>
      </c>
      <c r="AH18" s="130">
        <f>SUM($AE$3:AH$3)-$P18</f>
        <v>17.71</v>
      </c>
      <c r="AI18" s="130">
        <f>SUM($AE$3:AI$3)-$P18</f>
        <v>30.539666666666669</v>
      </c>
      <c r="AJ18" s="130">
        <f>SUM($AE$3:AJ$3)-$P18</f>
        <v>48.846666666666664</v>
      </c>
      <c r="AK18" s="130">
        <f>SUM($AE$3:AK$3)-$P18</f>
        <v>66.412999999999997</v>
      </c>
      <c r="AL18" s="130">
        <f>SUM($AE$3:AL$3)-$P18</f>
        <v>75.037666666666667</v>
      </c>
      <c r="AM18" s="130">
        <f>SUM($AE$3:AM$3)-$P18</f>
        <v>84.963999999999999</v>
      </c>
      <c r="AN18" s="130">
        <f>SUM($AE$3:AN$3)-$P18</f>
        <v>95.719333333333338</v>
      </c>
      <c r="AO18" s="130"/>
      <c r="AP18" s="130"/>
      <c r="AQ18" s="57"/>
      <c r="AR18" s="72" t="s">
        <v>70</v>
      </c>
      <c r="AS18" s="73"/>
      <c r="AT18" s="73"/>
      <c r="AU18" s="74"/>
      <c r="AV18" s="63"/>
      <c r="AW18" s="152"/>
    </row>
    <row r="19" spans="1:53">
      <c r="A19" s="11" t="s">
        <v>48</v>
      </c>
      <c r="B19" s="27"/>
      <c r="C19" s="52"/>
      <c r="D19" s="52"/>
      <c r="E19" s="52" t="s">
        <v>87</v>
      </c>
      <c r="F19" s="52" t="s">
        <v>87</v>
      </c>
      <c r="G19" s="52" t="s">
        <v>87</v>
      </c>
      <c r="H19" s="52" t="s">
        <v>87</v>
      </c>
      <c r="I19" s="53"/>
      <c r="K19" s="46"/>
      <c r="L19" s="58"/>
      <c r="M19" s="58">
        <f t="shared" si="5"/>
        <v>42058</v>
      </c>
      <c r="N19" s="57">
        <f>$C$25</f>
        <v>1</v>
      </c>
      <c r="O19" s="57">
        <f t="shared" si="0"/>
        <v>0</v>
      </c>
      <c r="P19" s="57">
        <f>SUM($N$5:N19)-SUM($O$5:O19)</f>
        <v>20</v>
      </c>
      <c r="Q19" s="130">
        <f t="shared" si="1"/>
        <v>-14.321111111111112</v>
      </c>
      <c r="R19" s="130">
        <f>SUM($Q$3:R$3)-$P19</f>
        <v>-10.027777777777779</v>
      </c>
      <c r="S19" s="130">
        <f>SUM($Q$3:S$3)-$P19</f>
        <v>-4.5161111111111119</v>
      </c>
      <c r="T19" s="130">
        <f>SUM($Q$3:T$3)-$P19</f>
        <v>-0.77222222222222214</v>
      </c>
      <c r="U19" s="130">
        <f>SUM($Q$3:U$3)-$P19</f>
        <v>5.0261111111111099</v>
      </c>
      <c r="V19" s="130">
        <f>SUM($Q$3:V$3)-$P19</f>
        <v>11.97111111111111</v>
      </c>
      <c r="W19" s="130">
        <f>SUM($Q$3:W$3)-$P19</f>
        <v>18.772777777777776</v>
      </c>
      <c r="X19" s="130">
        <f>SUM($Q$3:X$3)-$P19</f>
        <v>23.496111111111105</v>
      </c>
      <c r="Y19" s="130">
        <f>SUM($Q$3:Y$3)-$P19</f>
        <v>28.577777777777769</v>
      </c>
      <c r="Z19" s="130">
        <f>SUM($Q$3:Z$3)-$P19</f>
        <v>33.874444444444435</v>
      </c>
      <c r="AA19" s="130"/>
      <c r="AB19" s="57"/>
      <c r="AC19" s="60">
        <f t="shared" si="3"/>
        <v>42058</v>
      </c>
      <c r="AD19" s="57">
        <f t="shared" si="4"/>
        <v>20</v>
      </c>
      <c r="AE19" s="130">
        <f t="shared" si="2"/>
        <v>-7.6820000000000004</v>
      </c>
      <c r="AF19" s="130">
        <f>SUM($AE$3:AF$3)-$P19</f>
        <v>-0.48733333333333206</v>
      </c>
      <c r="AG19" s="130">
        <f>SUM($AE$3:AG$3)-$P19</f>
        <v>11.133000000000003</v>
      </c>
      <c r="AH19" s="130">
        <f>SUM($AE$3:AH$3)-$P19</f>
        <v>16.71</v>
      </c>
      <c r="AI19" s="130">
        <f>SUM($AE$3:AI$3)-$P19</f>
        <v>29.539666666666669</v>
      </c>
      <c r="AJ19" s="130">
        <f>SUM($AE$3:AJ$3)-$P19</f>
        <v>47.846666666666664</v>
      </c>
      <c r="AK19" s="130">
        <f>SUM($AE$3:AK$3)-$P19</f>
        <v>65.412999999999997</v>
      </c>
      <c r="AL19" s="130">
        <f>SUM($AE$3:AL$3)-$P19</f>
        <v>74.037666666666667</v>
      </c>
      <c r="AM19" s="130">
        <f>SUM($AE$3:AM$3)-$P19</f>
        <v>83.963999999999999</v>
      </c>
      <c r="AN19" s="130">
        <f>SUM($AE$3:AN$3)-$P19</f>
        <v>94.719333333333338</v>
      </c>
      <c r="AO19" s="130"/>
      <c r="AP19" s="130"/>
      <c r="AQ19" s="57"/>
      <c r="AR19" s="72" t="s">
        <v>59</v>
      </c>
      <c r="AS19" s="73"/>
      <c r="AT19" s="73"/>
      <c r="AU19" s="83"/>
      <c r="AV19" s="75" t="str">
        <f>IF(FIXED(AW19,0)=FIXED(Z200+AW16,0),"","!!")</f>
        <v/>
      </c>
      <c r="AW19" s="76">
        <f>SUM(AW6:AW16)</f>
        <v>38</v>
      </c>
    </row>
    <row r="20" spans="1:53">
      <c r="A20" s="11" t="s">
        <v>49</v>
      </c>
      <c r="B20" s="27"/>
      <c r="C20" s="52"/>
      <c r="D20" s="52"/>
      <c r="E20" s="52"/>
      <c r="F20" s="52"/>
      <c r="G20" s="52"/>
      <c r="H20" s="52"/>
      <c r="I20" s="53"/>
      <c r="K20" s="46"/>
      <c r="L20" s="58"/>
      <c r="M20" s="58">
        <f t="shared" si="5"/>
        <v>42059</v>
      </c>
      <c r="N20" s="57">
        <f>$D$25</f>
        <v>2</v>
      </c>
      <c r="O20" s="57">
        <f t="shared" si="0"/>
        <v>0</v>
      </c>
      <c r="P20" s="57">
        <f>SUM($N$5:N20)-SUM($O$5:O20)</f>
        <v>22</v>
      </c>
      <c r="Q20" s="130">
        <f t="shared" si="1"/>
        <v>-16.321111111111112</v>
      </c>
      <c r="R20" s="130">
        <f>SUM($Q$3:R$3)-$P20</f>
        <v>-12.027777777777779</v>
      </c>
      <c r="S20" s="130">
        <f>SUM($Q$3:S$3)-$P20</f>
        <v>-6.5161111111111119</v>
      </c>
      <c r="T20" s="130">
        <f>SUM($Q$3:T$3)-$P20</f>
        <v>-2.7722222222222221</v>
      </c>
      <c r="U20" s="130">
        <f>SUM($Q$3:U$3)-$P20</f>
        <v>3.0261111111111099</v>
      </c>
      <c r="V20" s="130">
        <f>SUM($Q$3:V$3)-$P20</f>
        <v>9.9711111111111101</v>
      </c>
      <c r="W20" s="130">
        <f>SUM($Q$3:W$3)-$P20</f>
        <v>16.772777777777776</v>
      </c>
      <c r="X20" s="130">
        <f>SUM($Q$3:X$3)-$P20</f>
        <v>21.496111111111105</v>
      </c>
      <c r="Y20" s="130">
        <f>SUM($Q$3:Y$3)-$P20</f>
        <v>26.577777777777769</v>
      </c>
      <c r="Z20" s="130">
        <f>SUM($Q$3:Z$3)-$P20</f>
        <v>31.874444444444435</v>
      </c>
      <c r="AA20" s="130"/>
      <c r="AB20" s="57"/>
      <c r="AC20" s="60">
        <f t="shared" si="3"/>
        <v>42059</v>
      </c>
      <c r="AD20" s="57">
        <f t="shared" si="4"/>
        <v>22</v>
      </c>
      <c r="AE20" s="130">
        <f t="shared" si="2"/>
        <v>-9.6820000000000004</v>
      </c>
      <c r="AF20" s="130">
        <f>SUM($AE$3:AF$3)-$P20</f>
        <v>-2.4873333333333321</v>
      </c>
      <c r="AG20" s="130">
        <f>SUM($AE$3:AG$3)-$P20</f>
        <v>9.1330000000000027</v>
      </c>
      <c r="AH20" s="130">
        <f>SUM($AE$3:AH$3)-$P20</f>
        <v>14.71</v>
      </c>
      <c r="AI20" s="130">
        <f>SUM($AE$3:AI$3)-$P20</f>
        <v>27.539666666666669</v>
      </c>
      <c r="AJ20" s="130">
        <f>SUM($AE$3:AJ$3)-$P20</f>
        <v>45.846666666666664</v>
      </c>
      <c r="AK20" s="130">
        <f>SUM($AE$3:AK$3)-$P20</f>
        <v>63.412999999999997</v>
      </c>
      <c r="AL20" s="130">
        <f>SUM($AE$3:AL$3)-$P20</f>
        <v>72.037666666666667</v>
      </c>
      <c r="AM20" s="130">
        <f>SUM($AE$3:AM$3)-$P20</f>
        <v>81.963999999999999</v>
      </c>
      <c r="AN20" s="130">
        <f>SUM($AE$3:AN$3)-$P20</f>
        <v>92.719333333333338</v>
      </c>
      <c r="AO20" s="130"/>
      <c r="AP20" s="130"/>
      <c r="AQ20" s="57"/>
      <c r="AR20" s="72" t="s">
        <v>62</v>
      </c>
      <c r="AS20" s="73"/>
      <c r="AT20" s="73"/>
      <c r="AU20" s="57"/>
      <c r="AV20" s="63"/>
      <c r="AW20" s="100">
        <f>AW19/7</f>
        <v>5.4285714285714288</v>
      </c>
      <c r="AY20" s="151"/>
    </row>
    <row r="21" spans="1:53">
      <c r="A21" s="11" t="s">
        <v>50</v>
      </c>
      <c r="B21" s="27"/>
      <c r="C21" s="52"/>
      <c r="D21" s="52"/>
      <c r="E21" s="52"/>
      <c r="F21" s="52"/>
      <c r="G21" s="52"/>
      <c r="H21" s="52"/>
      <c r="I21" s="53"/>
      <c r="K21" s="46"/>
      <c r="L21" s="58"/>
      <c r="M21" s="58">
        <f t="shared" si="5"/>
        <v>42060</v>
      </c>
      <c r="N21" s="57">
        <f>$E$25</f>
        <v>2</v>
      </c>
      <c r="O21" s="57">
        <f t="shared" si="0"/>
        <v>0</v>
      </c>
      <c r="P21" s="57">
        <f>SUM($N$5:N21)-SUM($O$5:O21)</f>
        <v>24</v>
      </c>
      <c r="Q21" s="130">
        <f t="shared" si="1"/>
        <v>-18.321111111111112</v>
      </c>
      <c r="R21" s="130">
        <f>SUM($Q$3:R$3)-$P21</f>
        <v>-14.027777777777779</v>
      </c>
      <c r="S21" s="130">
        <f>SUM($Q$3:S$3)-$P21</f>
        <v>-8.5161111111111119</v>
      </c>
      <c r="T21" s="130">
        <f>SUM($Q$3:T$3)-$P21</f>
        <v>-4.7722222222222221</v>
      </c>
      <c r="U21" s="130">
        <f>SUM($Q$3:U$3)-$P21</f>
        <v>1.0261111111111099</v>
      </c>
      <c r="V21" s="130">
        <f>SUM($Q$3:V$3)-$P21</f>
        <v>7.9711111111111101</v>
      </c>
      <c r="W21" s="130">
        <f>SUM($Q$3:W$3)-$P21</f>
        <v>14.772777777777776</v>
      </c>
      <c r="X21" s="130">
        <f>SUM($Q$3:X$3)-$P21</f>
        <v>19.496111111111105</v>
      </c>
      <c r="Y21" s="130">
        <f>SUM($Q$3:Y$3)-$P21</f>
        <v>24.577777777777769</v>
      </c>
      <c r="Z21" s="130">
        <f>SUM($Q$3:Z$3)-$P21</f>
        <v>29.874444444444435</v>
      </c>
      <c r="AA21" s="130"/>
      <c r="AB21" s="57"/>
      <c r="AC21" s="60">
        <f t="shared" si="3"/>
        <v>42060</v>
      </c>
      <c r="AD21" s="57">
        <f t="shared" si="4"/>
        <v>24</v>
      </c>
      <c r="AE21" s="130">
        <f t="shared" si="2"/>
        <v>-11.682</v>
      </c>
      <c r="AF21" s="130">
        <f>SUM($AE$3:AF$3)-$P21</f>
        <v>-4.4873333333333321</v>
      </c>
      <c r="AG21" s="130">
        <f>SUM($AE$3:AG$3)-$P21</f>
        <v>7.1330000000000027</v>
      </c>
      <c r="AH21" s="130">
        <f>SUM($AE$3:AH$3)-$P21</f>
        <v>12.71</v>
      </c>
      <c r="AI21" s="130">
        <f>SUM($AE$3:AI$3)-$P21</f>
        <v>25.539666666666669</v>
      </c>
      <c r="AJ21" s="130">
        <f>SUM($AE$3:AJ$3)-$P21</f>
        <v>43.846666666666664</v>
      </c>
      <c r="AK21" s="130">
        <f>SUM($AE$3:AK$3)-$P21</f>
        <v>61.412999999999997</v>
      </c>
      <c r="AL21" s="130">
        <f>SUM($AE$3:AL$3)-$P21</f>
        <v>70.037666666666667</v>
      </c>
      <c r="AM21" s="130">
        <f>SUM($AE$3:AM$3)-$P21</f>
        <v>79.963999999999999</v>
      </c>
      <c r="AN21" s="130">
        <f>SUM($AE$3:AN$3)-$P21</f>
        <v>90.719333333333338</v>
      </c>
      <c r="AO21" s="130"/>
      <c r="AP21" s="130"/>
      <c r="AQ21" s="57"/>
      <c r="AR21" s="77" t="s">
        <v>60</v>
      </c>
      <c r="AS21" s="78"/>
      <c r="AT21" s="78"/>
      <c r="AU21" s="57"/>
      <c r="AV21" s="63"/>
      <c r="AW21" s="84">
        <f>AW19/30.5</f>
        <v>1.2459016393442623</v>
      </c>
    </row>
    <row r="22" spans="1:53">
      <c r="A22" s="11" t="s">
        <v>51</v>
      </c>
      <c r="B22" s="27"/>
      <c r="C22" s="52" t="s">
        <v>0</v>
      </c>
      <c r="D22" s="52"/>
      <c r="E22" s="52"/>
      <c r="F22" s="52"/>
      <c r="G22" s="52"/>
      <c r="H22" s="52"/>
      <c r="I22" s="53"/>
      <c r="K22" s="46"/>
      <c r="L22" s="58"/>
      <c r="M22" s="58">
        <f t="shared" si="5"/>
        <v>42061</v>
      </c>
      <c r="N22" s="57">
        <f>$F$25</f>
        <v>2</v>
      </c>
      <c r="O22" s="57">
        <f t="shared" si="0"/>
        <v>0</v>
      </c>
      <c r="P22" s="57">
        <f>SUM($N$5:N22)-SUM($O$5:O22)</f>
        <v>26</v>
      </c>
      <c r="Q22" s="130">
        <f t="shared" si="1"/>
        <v>-20.321111111111112</v>
      </c>
      <c r="R22" s="130">
        <f>SUM($Q$3:R$3)-$P22</f>
        <v>-16.027777777777779</v>
      </c>
      <c r="S22" s="130">
        <f>SUM($Q$3:S$3)-$P22</f>
        <v>-10.516111111111112</v>
      </c>
      <c r="T22" s="130">
        <f>SUM($Q$3:T$3)-$P22</f>
        <v>-6.7722222222222221</v>
      </c>
      <c r="U22" s="130">
        <f>SUM($Q$3:U$3)-$P22</f>
        <v>-0.97388888888889014</v>
      </c>
      <c r="V22" s="130">
        <f>SUM($Q$3:V$3)-$P22</f>
        <v>5.9711111111111101</v>
      </c>
      <c r="W22" s="130">
        <f>SUM($Q$3:W$3)-$P22</f>
        <v>12.772777777777776</v>
      </c>
      <c r="X22" s="130">
        <f>SUM($Q$3:X$3)-$P22</f>
        <v>17.496111111111105</v>
      </c>
      <c r="Y22" s="130">
        <f>SUM($Q$3:Y$3)-$P22</f>
        <v>22.577777777777769</v>
      </c>
      <c r="Z22" s="130">
        <f>SUM($Q$3:Z$3)-$P22</f>
        <v>27.874444444444435</v>
      </c>
      <c r="AA22" s="130"/>
      <c r="AB22" s="57"/>
      <c r="AC22" s="60">
        <f t="shared" si="3"/>
        <v>42061</v>
      </c>
      <c r="AD22" s="57">
        <f t="shared" si="4"/>
        <v>26</v>
      </c>
      <c r="AE22" s="130">
        <f t="shared" si="2"/>
        <v>-13.682</v>
      </c>
      <c r="AF22" s="130">
        <f>SUM($AE$3:AF$3)-$P22</f>
        <v>-6.4873333333333321</v>
      </c>
      <c r="AG22" s="130">
        <f>SUM($AE$3:AG$3)-$P22</f>
        <v>5.1330000000000027</v>
      </c>
      <c r="AH22" s="130">
        <f>SUM($AE$3:AH$3)-$P22</f>
        <v>10.71</v>
      </c>
      <c r="AI22" s="130">
        <f>SUM($AE$3:AI$3)-$P22</f>
        <v>23.539666666666669</v>
      </c>
      <c r="AJ22" s="130">
        <f>SUM($AE$3:AJ$3)-$P22</f>
        <v>41.846666666666664</v>
      </c>
      <c r="AK22" s="130">
        <f>SUM($AE$3:AK$3)-$P22</f>
        <v>59.412999999999997</v>
      </c>
      <c r="AL22" s="130">
        <f>SUM($AE$3:AL$3)-$P22</f>
        <v>68.037666666666667</v>
      </c>
      <c r="AM22" s="130">
        <f>SUM($AE$3:AM$3)-$P22</f>
        <v>77.963999999999999</v>
      </c>
      <c r="AN22" s="130">
        <f>SUM($AE$3:AN$3)-$P22</f>
        <v>88.719333333333338</v>
      </c>
      <c r="AO22" s="130"/>
      <c r="AP22" s="130"/>
      <c r="AQ22" s="57"/>
      <c r="AR22" s="14" t="s">
        <v>57</v>
      </c>
      <c r="AS22" s="15"/>
      <c r="AT22" s="15"/>
      <c r="AU22" s="15"/>
      <c r="AV22" s="15"/>
      <c r="AW22" s="16"/>
    </row>
    <row r="23" spans="1:53">
      <c r="A23" s="11" t="s">
        <v>52</v>
      </c>
      <c r="B23" s="27"/>
      <c r="C23" s="52"/>
      <c r="D23" s="52"/>
      <c r="E23" s="52"/>
      <c r="F23" s="52"/>
      <c r="G23" s="52"/>
      <c r="H23" s="52"/>
      <c r="I23" s="53"/>
      <c r="K23" s="46"/>
      <c r="L23" s="58"/>
      <c r="M23" s="58">
        <f t="shared" si="5"/>
        <v>42062</v>
      </c>
      <c r="N23" s="57">
        <f>$G$25</f>
        <v>2</v>
      </c>
      <c r="O23" s="57">
        <f t="shared" si="0"/>
        <v>0</v>
      </c>
      <c r="P23" s="57">
        <f>SUM($N$5:N23)-SUM($O$5:O23)</f>
        <v>28</v>
      </c>
      <c r="Q23" s="130">
        <f t="shared" si="1"/>
        <v>-22.321111111111112</v>
      </c>
      <c r="R23" s="130">
        <f>SUM($Q$3:R$3)-$P23</f>
        <v>-18.027777777777779</v>
      </c>
      <c r="S23" s="130">
        <f>SUM($Q$3:S$3)-$P23</f>
        <v>-12.516111111111112</v>
      </c>
      <c r="T23" s="130">
        <f>SUM($Q$3:T$3)-$P23</f>
        <v>-8.7722222222222221</v>
      </c>
      <c r="U23" s="130">
        <f>SUM($Q$3:U$3)-$P23</f>
        <v>-2.9738888888888901</v>
      </c>
      <c r="V23" s="130">
        <f>SUM($Q$3:V$3)-$P23</f>
        <v>3.9711111111111101</v>
      </c>
      <c r="W23" s="130">
        <f>SUM($Q$3:W$3)-$P23</f>
        <v>10.772777777777776</v>
      </c>
      <c r="X23" s="130">
        <f>SUM($Q$3:X$3)-$P23</f>
        <v>15.496111111111105</v>
      </c>
      <c r="Y23" s="130">
        <f>SUM($Q$3:Y$3)-$P23</f>
        <v>20.577777777777769</v>
      </c>
      <c r="Z23" s="130">
        <f>SUM($Q$3:Z$3)-$P23</f>
        <v>25.874444444444435</v>
      </c>
      <c r="AA23" s="130"/>
      <c r="AB23" s="57"/>
      <c r="AC23" s="60">
        <f t="shared" si="3"/>
        <v>42062</v>
      </c>
      <c r="AD23" s="57">
        <f t="shared" si="4"/>
        <v>28</v>
      </c>
      <c r="AE23" s="130">
        <f t="shared" si="2"/>
        <v>-15.682</v>
      </c>
      <c r="AF23" s="130">
        <f>SUM($AE$3:AF$3)-$P23</f>
        <v>-8.4873333333333321</v>
      </c>
      <c r="AG23" s="130">
        <f>SUM($AE$3:AG$3)-$P23</f>
        <v>3.1330000000000027</v>
      </c>
      <c r="AH23" s="130">
        <f>SUM($AE$3:AH$3)-$P23</f>
        <v>8.7100000000000009</v>
      </c>
      <c r="AI23" s="130">
        <f>SUM($AE$3:AI$3)-$P23</f>
        <v>21.539666666666669</v>
      </c>
      <c r="AJ23" s="130">
        <f>SUM($AE$3:AJ$3)-$P23</f>
        <v>39.846666666666664</v>
      </c>
      <c r="AK23" s="130">
        <f>SUM($AE$3:AK$3)-$P23</f>
        <v>57.412999999999997</v>
      </c>
      <c r="AL23" s="130">
        <f>SUM($AE$3:AL$3)-$P23</f>
        <v>66.037666666666667</v>
      </c>
      <c r="AM23" s="130">
        <f>SUM($AE$3:AM$3)-$P23</f>
        <v>75.963999999999999</v>
      </c>
      <c r="AN23" s="130">
        <f>SUM($AE$3:AN$3)-$P23</f>
        <v>86.719333333333338</v>
      </c>
      <c r="AO23" s="130"/>
      <c r="AP23" s="130"/>
      <c r="AQ23" s="57"/>
      <c r="AR23" s="80" t="s">
        <v>120</v>
      </c>
      <c r="AS23" s="131" t="s">
        <v>54</v>
      </c>
      <c r="AT23" s="132"/>
      <c r="AU23" s="131" t="s">
        <v>53</v>
      </c>
      <c r="AV23" s="132"/>
      <c r="AW23" s="133" t="s">
        <v>71</v>
      </c>
    </row>
    <row r="24" spans="1:53">
      <c r="A24" s="12" t="s">
        <v>121</v>
      </c>
      <c r="B24" s="28"/>
      <c r="C24" s="54"/>
      <c r="D24" s="54"/>
      <c r="E24" s="54"/>
      <c r="F24" s="54"/>
      <c r="G24" s="54"/>
      <c r="H24" s="54"/>
      <c r="I24" s="55"/>
      <c r="K24" s="46"/>
      <c r="L24" s="58"/>
      <c r="M24" s="58">
        <f t="shared" si="5"/>
        <v>42063</v>
      </c>
      <c r="N24" s="57">
        <f>$H$25</f>
        <v>2</v>
      </c>
      <c r="O24" s="57">
        <f t="shared" si="0"/>
        <v>0</v>
      </c>
      <c r="P24" s="57">
        <f>SUM($N$5:N24)-SUM($O$5:O24)</f>
        <v>30</v>
      </c>
      <c r="Q24" s="130">
        <f t="shared" si="1"/>
        <v>-24.321111111111112</v>
      </c>
      <c r="R24" s="130">
        <f>SUM($Q$3:R$3)-$P24</f>
        <v>-20.027777777777779</v>
      </c>
      <c r="S24" s="130">
        <f>SUM($Q$3:S$3)-$P24</f>
        <v>-14.516111111111112</v>
      </c>
      <c r="T24" s="130">
        <f>SUM($Q$3:T$3)-$P24</f>
        <v>-10.772222222222222</v>
      </c>
      <c r="U24" s="130">
        <f>SUM($Q$3:U$3)-$P24</f>
        <v>-4.9738888888888901</v>
      </c>
      <c r="V24" s="130">
        <f>SUM($Q$3:V$3)-$P24</f>
        <v>1.9711111111111101</v>
      </c>
      <c r="W24" s="130">
        <f>SUM($Q$3:W$3)-$P24</f>
        <v>8.772777777777776</v>
      </c>
      <c r="X24" s="130">
        <f>SUM($Q$3:X$3)-$P24</f>
        <v>13.496111111111105</v>
      </c>
      <c r="Y24" s="130">
        <f>SUM($Q$3:Y$3)-$P24</f>
        <v>18.577777777777769</v>
      </c>
      <c r="Z24" s="130">
        <f>SUM($Q$3:Z$3)-$P24</f>
        <v>23.874444444444435</v>
      </c>
      <c r="AA24" s="130"/>
      <c r="AB24" s="57"/>
      <c r="AC24" s="60">
        <f t="shared" si="3"/>
        <v>42063</v>
      </c>
      <c r="AD24" s="57">
        <f t="shared" si="4"/>
        <v>30</v>
      </c>
      <c r="AE24" s="130">
        <f t="shared" si="2"/>
        <v>-17.682000000000002</v>
      </c>
      <c r="AF24" s="130">
        <f>SUM($AE$3:AF$3)-$P24</f>
        <v>-10.487333333333332</v>
      </c>
      <c r="AG24" s="130">
        <f>SUM($AE$3:AG$3)-$P24</f>
        <v>1.1330000000000027</v>
      </c>
      <c r="AH24" s="130">
        <f>SUM($AE$3:AH$3)-$P24</f>
        <v>6.7100000000000009</v>
      </c>
      <c r="AI24" s="130">
        <f>SUM($AE$3:AI$3)-$P24</f>
        <v>19.539666666666669</v>
      </c>
      <c r="AJ24" s="130">
        <f>SUM($AE$3:AJ$3)-$P24</f>
        <v>37.846666666666664</v>
      </c>
      <c r="AK24" s="130">
        <f>SUM($AE$3:AK$3)-$P24</f>
        <v>55.412999999999997</v>
      </c>
      <c r="AL24" s="130">
        <f>SUM($AE$3:AL$3)-$P24</f>
        <v>64.037666666666667</v>
      </c>
      <c r="AM24" s="130">
        <f>SUM($AE$3:AM$3)-$P24</f>
        <v>73.963999999999999</v>
      </c>
      <c r="AN24" s="130">
        <f>SUM($AE$3:AN$3)-$P24</f>
        <v>84.719333333333338</v>
      </c>
      <c r="AO24" s="130"/>
      <c r="AP24" s="130"/>
      <c r="AQ24" s="57"/>
      <c r="AR24" s="61" t="s">
        <v>7</v>
      </c>
      <c r="AS24" s="85">
        <f>AS6</f>
        <v>42044</v>
      </c>
      <c r="AT24" s="62" t="s">
        <v>0</v>
      </c>
      <c r="AU24" s="62">
        <f>AS24+AE200</f>
        <v>42052</v>
      </c>
      <c r="AV24" s="63"/>
      <c r="AW24" s="64">
        <f>AU24-AS24</f>
        <v>8</v>
      </c>
    </row>
    <row r="25" spans="1:53">
      <c r="A25" s="13" t="s">
        <v>61</v>
      </c>
      <c r="B25" s="29"/>
      <c r="C25" s="101">
        <f>COUNTIF(C5:C24,"x")</f>
        <v>1</v>
      </c>
      <c r="D25" s="101">
        <f t="shared" ref="D25:I25" si="8">COUNTIF(D5:D24,"x")</f>
        <v>2</v>
      </c>
      <c r="E25" s="101">
        <f t="shared" si="8"/>
        <v>2</v>
      </c>
      <c r="F25" s="101">
        <f t="shared" si="8"/>
        <v>2</v>
      </c>
      <c r="G25" s="101">
        <f t="shared" si="8"/>
        <v>2</v>
      </c>
      <c r="H25" s="101">
        <f t="shared" si="8"/>
        <v>2</v>
      </c>
      <c r="I25" s="102">
        <f t="shared" si="8"/>
        <v>0</v>
      </c>
      <c r="J25" s="57"/>
      <c r="K25" s="46"/>
      <c r="L25" s="58"/>
      <c r="M25" s="58">
        <f t="shared" si="5"/>
        <v>42064</v>
      </c>
      <c r="N25" s="106">
        <f>$I$25</f>
        <v>0</v>
      </c>
      <c r="O25" s="57">
        <f t="shared" si="0"/>
        <v>0</v>
      </c>
      <c r="P25" s="57">
        <f>SUM($N$5:N25)-SUM($O$5:O25)</f>
        <v>30</v>
      </c>
      <c r="Q25" s="130">
        <f t="shared" si="1"/>
        <v>-24.321111111111112</v>
      </c>
      <c r="R25" s="130">
        <f>SUM($Q$3:R$3)-$P25</f>
        <v>-20.027777777777779</v>
      </c>
      <c r="S25" s="130">
        <f>SUM($Q$3:S$3)-$P25</f>
        <v>-14.516111111111112</v>
      </c>
      <c r="T25" s="130">
        <f>SUM($Q$3:T$3)-$P25</f>
        <v>-10.772222222222222</v>
      </c>
      <c r="U25" s="130">
        <f>SUM($Q$3:U$3)-$P25</f>
        <v>-4.9738888888888901</v>
      </c>
      <c r="V25" s="130">
        <f>SUM($Q$3:V$3)-$P25</f>
        <v>1.9711111111111101</v>
      </c>
      <c r="W25" s="130">
        <f>SUM($Q$3:W$3)-$P25</f>
        <v>8.772777777777776</v>
      </c>
      <c r="X25" s="130">
        <f>SUM($Q$3:X$3)-$P25</f>
        <v>13.496111111111105</v>
      </c>
      <c r="Y25" s="130">
        <f>SUM($Q$3:Y$3)-$P25</f>
        <v>18.577777777777769</v>
      </c>
      <c r="Z25" s="130">
        <f>SUM($Q$3:Z$3)-$P25</f>
        <v>23.874444444444435</v>
      </c>
      <c r="AA25" s="130"/>
      <c r="AB25" s="57"/>
      <c r="AC25" s="60">
        <f t="shared" si="3"/>
        <v>42064</v>
      </c>
      <c r="AD25" s="57">
        <f t="shared" si="4"/>
        <v>30</v>
      </c>
      <c r="AE25" s="130">
        <f t="shared" si="2"/>
        <v>-17.682000000000002</v>
      </c>
      <c r="AF25" s="130">
        <f>SUM($AE$3:AF$3)-$P25</f>
        <v>-10.487333333333332</v>
      </c>
      <c r="AG25" s="130">
        <f>SUM($AE$3:AG$3)-$P25</f>
        <v>1.1330000000000027</v>
      </c>
      <c r="AH25" s="130">
        <f>SUM($AE$3:AH$3)-$P25</f>
        <v>6.7100000000000009</v>
      </c>
      <c r="AI25" s="130">
        <f>SUM($AE$3:AI$3)-$P25</f>
        <v>19.539666666666669</v>
      </c>
      <c r="AJ25" s="130">
        <f>SUM($AE$3:AJ$3)-$P25</f>
        <v>37.846666666666664</v>
      </c>
      <c r="AK25" s="130">
        <f>SUM($AE$3:AK$3)-$P25</f>
        <v>55.412999999999997</v>
      </c>
      <c r="AL25" s="130">
        <f>SUM($AE$3:AL$3)-$P25</f>
        <v>64.037666666666667</v>
      </c>
      <c r="AM25" s="130">
        <f>SUM($AE$3:AM$3)-$P25</f>
        <v>73.963999999999999</v>
      </c>
      <c r="AN25" s="130">
        <f>SUM($AE$3:AN$3)-$P25</f>
        <v>84.719333333333338</v>
      </c>
      <c r="AO25" s="130"/>
      <c r="AP25" s="130"/>
      <c r="AQ25" s="57"/>
      <c r="AR25" s="61" t="s">
        <v>8</v>
      </c>
      <c r="AS25" s="62">
        <f>AU24</f>
        <v>42052</v>
      </c>
      <c r="AT25" s="62"/>
      <c r="AU25" s="62">
        <f>AS25+(AF200-AE200)</f>
        <v>42058</v>
      </c>
      <c r="AV25" s="63"/>
      <c r="AW25" s="64">
        <f t="shared" ref="AW25:AW33" si="9">AU25-AS25</f>
        <v>6</v>
      </c>
    </row>
    <row r="26" spans="1:53">
      <c r="A26" s="37" t="s">
        <v>68</v>
      </c>
      <c r="B26" s="38"/>
      <c r="C26" s="90"/>
      <c r="D26" s="103">
        <f>SUM(C25:I25)</f>
        <v>11</v>
      </c>
      <c r="E26" s="91" t="str">
        <f>IF(D26&lt;5,"Minimum 5 hours per week please!","")</f>
        <v/>
      </c>
      <c r="F26" s="92"/>
      <c r="G26" s="92"/>
      <c r="H26" s="92"/>
      <c r="I26" s="93"/>
      <c r="J26" s="57"/>
      <c r="K26" s="47"/>
      <c r="L26" s="58"/>
      <c r="M26" s="58">
        <f t="shared" si="5"/>
        <v>42065</v>
      </c>
      <c r="N26" s="57">
        <f>$C$25</f>
        <v>1</v>
      </c>
      <c r="O26" s="57">
        <f t="shared" si="0"/>
        <v>0</v>
      </c>
      <c r="P26" s="57">
        <f>SUM($N$5:N26)-SUM($O$5:O26)</f>
        <v>31</v>
      </c>
      <c r="Q26" s="130">
        <f t="shared" si="1"/>
        <v>-25.321111111111112</v>
      </c>
      <c r="R26" s="130">
        <f>SUM($Q$3:R$3)-$P26</f>
        <v>-21.027777777777779</v>
      </c>
      <c r="S26" s="130">
        <f>SUM($Q$3:S$3)-$P26</f>
        <v>-15.516111111111112</v>
      </c>
      <c r="T26" s="130">
        <f>SUM($Q$3:T$3)-$P26</f>
        <v>-11.772222222222222</v>
      </c>
      <c r="U26" s="130">
        <f>SUM($Q$3:U$3)-$P26</f>
        <v>-5.9738888888888901</v>
      </c>
      <c r="V26" s="130">
        <f>SUM($Q$3:V$3)-$P26</f>
        <v>0.97111111111111015</v>
      </c>
      <c r="W26" s="130">
        <f>SUM($Q$3:W$3)-$P26</f>
        <v>7.772777777777776</v>
      </c>
      <c r="X26" s="130">
        <f>SUM($Q$3:X$3)-$P26</f>
        <v>12.496111111111105</v>
      </c>
      <c r="Y26" s="130">
        <f>SUM($Q$3:Y$3)-$P26</f>
        <v>17.577777777777769</v>
      </c>
      <c r="Z26" s="130">
        <f>SUM($Q$3:Z$3)-$P26</f>
        <v>22.874444444444435</v>
      </c>
      <c r="AA26" s="130"/>
      <c r="AB26" s="57"/>
      <c r="AC26" s="60">
        <f t="shared" si="3"/>
        <v>42065</v>
      </c>
      <c r="AD26" s="57">
        <f t="shared" si="4"/>
        <v>31</v>
      </c>
      <c r="AE26" s="130">
        <f t="shared" si="2"/>
        <v>-18.682000000000002</v>
      </c>
      <c r="AF26" s="130">
        <f>SUM($AE$3:AF$3)-$P26</f>
        <v>-11.487333333333332</v>
      </c>
      <c r="AG26" s="130">
        <f>SUM($AE$3:AG$3)-$P26</f>
        <v>0.13300000000000267</v>
      </c>
      <c r="AH26" s="130">
        <f>SUM($AE$3:AH$3)-$P26</f>
        <v>5.7100000000000009</v>
      </c>
      <c r="AI26" s="130">
        <f>SUM($AE$3:AI$3)-$P26</f>
        <v>18.539666666666669</v>
      </c>
      <c r="AJ26" s="130">
        <f>SUM($AE$3:AJ$3)-$P26</f>
        <v>36.846666666666664</v>
      </c>
      <c r="AK26" s="130">
        <f>SUM($AE$3:AK$3)-$P26</f>
        <v>54.412999999999997</v>
      </c>
      <c r="AL26" s="130">
        <f>SUM($AE$3:AL$3)-$P26</f>
        <v>63.037666666666667</v>
      </c>
      <c r="AM26" s="130">
        <f>SUM($AE$3:AM$3)-$P26</f>
        <v>72.963999999999999</v>
      </c>
      <c r="AN26" s="130">
        <f>SUM($AE$3:AN$3)-$P26</f>
        <v>83.719333333333338</v>
      </c>
      <c r="AO26" s="130"/>
      <c r="AP26" s="130"/>
      <c r="AQ26" s="57"/>
      <c r="AR26" s="61" t="s">
        <v>9</v>
      </c>
      <c r="AS26" s="62">
        <f>AU25</f>
        <v>42058</v>
      </c>
      <c r="AT26" s="62"/>
      <c r="AU26" s="62">
        <f>AS26+(AG200-AF200)</f>
        <v>42067</v>
      </c>
      <c r="AV26" s="63"/>
      <c r="AW26" s="64">
        <f t="shared" si="9"/>
        <v>9</v>
      </c>
    </row>
    <row r="27" spans="1:53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8"/>
      <c r="L27" s="58"/>
      <c r="M27" s="58">
        <f t="shared" si="5"/>
        <v>42066</v>
      </c>
      <c r="N27" s="57">
        <f>$D$25</f>
        <v>2</v>
      </c>
      <c r="O27" s="57">
        <f t="shared" si="0"/>
        <v>2</v>
      </c>
      <c r="P27" s="57">
        <f>SUM($N$5:N27)-SUM($O$5:O27)</f>
        <v>31</v>
      </c>
      <c r="Q27" s="130">
        <f t="shared" si="1"/>
        <v>-25.321111111111112</v>
      </c>
      <c r="R27" s="130">
        <f>SUM($Q$3:R$3)-$P27</f>
        <v>-21.027777777777779</v>
      </c>
      <c r="S27" s="130">
        <f>SUM($Q$3:S$3)-$P27</f>
        <v>-15.516111111111112</v>
      </c>
      <c r="T27" s="130">
        <f>SUM($Q$3:T$3)-$P27</f>
        <v>-11.772222222222222</v>
      </c>
      <c r="U27" s="130">
        <f>SUM($Q$3:U$3)-$P27</f>
        <v>-5.9738888888888901</v>
      </c>
      <c r="V27" s="130">
        <f>SUM($Q$3:V$3)-$P27</f>
        <v>0.97111111111111015</v>
      </c>
      <c r="W27" s="130">
        <f>SUM($Q$3:W$3)-$P27</f>
        <v>7.772777777777776</v>
      </c>
      <c r="X27" s="130">
        <f>SUM($Q$3:X$3)-$P27</f>
        <v>12.496111111111105</v>
      </c>
      <c r="Y27" s="130">
        <f>SUM($Q$3:Y$3)-$P27</f>
        <v>17.577777777777769</v>
      </c>
      <c r="Z27" s="130">
        <f>SUM($Q$3:Z$3)-$P27</f>
        <v>22.874444444444435</v>
      </c>
      <c r="AA27" s="130"/>
      <c r="AB27" s="57"/>
      <c r="AC27" s="60">
        <f t="shared" si="3"/>
        <v>42066</v>
      </c>
      <c r="AD27" s="57">
        <f t="shared" si="4"/>
        <v>31</v>
      </c>
      <c r="AE27" s="130">
        <f t="shared" si="2"/>
        <v>-18.682000000000002</v>
      </c>
      <c r="AF27" s="130">
        <f>SUM($AE$3:AF$3)-$P27</f>
        <v>-11.487333333333332</v>
      </c>
      <c r="AG27" s="130">
        <f>SUM($AE$3:AG$3)-$P27</f>
        <v>0.13300000000000267</v>
      </c>
      <c r="AH27" s="130">
        <f>SUM($AE$3:AH$3)-$P27</f>
        <v>5.7100000000000009</v>
      </c>
      <c r="AI27" s="130">
        <f>SUM($AE$3:AI$3)-$P27</f>
        <v>18.539666666666669</v>
      </c>
      <c r="AJ27" s="130">
        <f>SUM($AE$3:AJ$3)-$P27</f>
        <v>36.846666666666664</v>
      </c>
      <c r="AK27" s="130">
        <f>SUM($AE$3:AK$3)-$P27</f>
        <v>54.412999999999997</v>
      </c>
      <c r="AL27" s="130">
        <f>SUM($AE$3:AL$3)-$P27</f>
        <v>63.037666666666667</v>
      </c>
      <c r="AM27" s="130">
        <f>SUM($AE$3:AM$3)-$P27</f>
        <v>72.963999999999999</v>
      </c>
      <c r="AN27" s="130">
        <f>SUM($AE$3:AN$3)-$P27</f>
        <v>83.719333333333338</v>
      </c>
      <c r="AO27" s="130"/>
      <c r="AP27" s="130"/>
      <c r="AQ27" s="57"/>
      <c r="AR27" s="61" t="s">
        <v>10</v>
      </c>
      <c r="AS27" s="62">
        <f>AU26</f>
        <v>42067</v>
      </c>
      <c r="AT27" s="62"/>
      <c r="AU27" s="62">
        <f>AS27+(AH200-AG200)</f>
        <v>42069</v>
      </c>
      <c r="AV27" s="63"/>
      <c r="AW27" s="64">
        <f t="shared" si="9"/>
        <v>2</v>
      </c>
    </row>
    <row r="28" spans="1:53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8"/>
      <c r="L28" s="58"/>
      <c r="M28" s="58">
        <f t="shared" si="5"/>
        <v>42067</v>
      </c>
      <c r="N28" s="57">
        <f>$E$25</f>
        <v>2</v>
      </c>
      <c r="O28" s="57">
        <f t="shared" si="0"/>
        <v>0</v>
      </c>
      <c r="P28" s="57">
        <f>SUM($N$5:N28)-SUM($O$5:O28)</f>
        <v>33</v>
      </c>
      <c r="Q28" s="130">
        <f t="shared" si="1"/>
        <v>-27.321111111111112</v>
      </c>
      <c r="R28" s="130">
        <f>SUM($Q$3:R$3)-$P28</f>
        <v>-23.027777777777779</v>
      </c>
      <c r="S28" s="130">
        <f>SUM($Q$3:S$3)-$P28</f>
        <v>-17.516111111111112</v>
      </c>
      <c r="T28" s="130">
        <f>SUM($Q$3:T$3)-$P28</f>
        <v>-13.772222222222222</v>
      </c>
      <c r="U28" s="130">
        <f>SUM($Q$3:U$3)-$P28</f>
        <v>-7.9738888888888901</v>
      </c>
      <c r="V28" s="130">
        <f>SUM($Q$3:V$3)-$P28</f>
        <v>-1.0288888888888899</v>
      </c>
      <c r="W28" s="130">
        <f>SUM($Q$3:W$3)-$P28</f>
        <v>5.772777777777776</v>
      </c>
      <c r="X28" s="130">
        <f>SUM($Q$3:X$3)-$P28</f>
        <v>10.496111111111105</v>
      </c>
      <c r="Y28" s="130">
        <f>SUM($Q$3:Y$3)-$P28</f>
        <v>15.577777777777769</v>
      </c>
      <c r="Z28" s="130">
        <f>SUM($Q$3:Z$3)-$P28</f>
        <v>20.874444444444435</v>
      </c>
      <c r="AA28" s="130"/>
      <c r="AB28" s="57"/>
      <c r="AC28" s="60">
        <f t="shared" si="3"/>
        <v>42067</v>
      </c>
      <c r="AD28" s="57">
        <f t="shared" si="4"/>
        <v>33</v>
      </c>
      <c r="AE28" s="130">
        <f t="shared" si="2"/>
        <v>-20.682000000000002</v>
      </c>
      <c r="AF28" s="130">
        <f>SUM($AE$3:AF$3)-$P28</f>
        <v>-13.487333333333332</v>
      </c>
      <c r="AG28" s="130">
        <f>SUM($AE$3:AG$3)-$P28</f>
        <v>-1.8669999999999973</v>
      </c>
      <c r="AH28" s="130">
        <f>SUM($AE$3:AH$3)-$P28</f>
        <v>3.7100000000000009</v>
      </c>
      <c r="AI28" s="130">
        <f>SUM($AE$3:AI$3)-$P28</f>
        <v>16.539666666666669</v>
      </c>
      <c r="AJ28" s="130">
        <f>SUM($AE$3:AJ$3)-$P28</f>
        <v>34.846666666666664</v>
      </c>
      <c r="AK28" s="130">
        <f>SUM($AE$3:AK$3)-$P28</f>
        <v>52.412999999999997</v>
      </c>
      <c r="AL28" s="130">
        <f>SUM($AE$3:AL$3)-$P28</f>
        <v>61.037666666666667</v>
      </c>
      <c r="AM28" s="130">
        <f>SUM($AE$3:AM$3)-$P28</f>
        <v>70.963999999999999</v>
      </c>
      <c r="AN28" s="130">
        <f>SUM($AE$3:AN$3)-$P28</f>
        <v>81.719333333333338</v>
      </c>
      <c r="AO28" s="130"/>
      <c r="AP28" s="130"/>
      <c r="AQ28" s="57"/>
      <c r="AR28" s="61" t="s">
        <v>11</v>
      </c>
      <c r="AS28" s="62">
        <f t="shared" ref="AS28:AS33" si="10">AU27</f>
        <v>42069</v>
      </c>
      <c r="AT28" s="62"/>
      <c r="AU28" s="62">
        <f>AS28+(AI200-AH200)</f>
        <v>42077</v>
      </c>
      <c r="AV28" s="63"/>
      <c r="AW28" s="64">
        <f t="shared" si="9"/>
        <v>8</v>
      </c>
    </row>
    <row r="29" spans="1:53">
      <c r="A29" s="65" t="s">
        <v>119</v>
      </c>
      <c r="B29" s="57"/>
      <c r="C29" s="57"/>
      <c r="D29" s="57"/>
      <c r="E29" s="57"/>
      <c r="F29" s="57"/>
      <c r="G29" s="57"/>
      <c r="H29" s="57"/>
      <c r="I29" s="57"/>
      <c r="J29" s="57"/>
      <c r="K29" s="138" t="s">
        <v>107</v>
      </c>
      <c r="L29" s="58"/>
      <c r="M29" s="58">
        <f t="shared" si="5"/>
        <v>42068</v>
      </c>
      <c r="N29" s="57">
        <f>$F$25</f>
        <v>2</v>
      </c>
      <c r="O29" s="57">
        <f t="shared" si="0"/>
        <v>0</v>
      </c>
      <c r="P29" s="57">
        <f>SUM($N$5:N29)-SUM($O$5:O29)</f>
        <v>35</v>
      </c>
      <c r="Q29" s="130">
        <f t="shared" si="1"/>
        <v>-29.321111111111112</v>
      </c>
      <c r="R29" s="130">
        <f>SUM($Q$3:R$3)-$P29</f>
        <v>-25.027777777777779</v>
      </c>
      <c r="S29" s="130">
        <f>SUM($Q$3:S$3)-$P29</f>
        <v>-19.516111111111112</v>
      </c>
      <c r="T29" s="130">
        <f>SUM($Q$3:T$3)-$P29</f>
        <v>-15.772222222222222</v>
      </c>
      <c r="U29" s="130">
        <f>SUM($Q$3:U$3)-$P29</f>
        <v>-9.9738888888888901</v>
      </c>
      <c r="V29" s="130">
        <f>SUM($Q$3:V$3)-$P29</f>
        <v>-3.0288888888888899</v>
      </c>
      <c r="W29" s="130">
        <f>SUM($Q$3:W$3)-$P29</f>
        <v>3.772777777777776</v>
      </c>
      <c r="X29" s="130">
        <f>SUM($Q$3:X$3)-$P29</f>
        <v>8.4961111111111052</v>
      </c>
      <c r="Y29" s="130">
        <f>SUM($Q$3:Y$3)-$P29</f>
        <v>13.577777777777769</v>
      </c>
      <c r="Z29" s="130">
        <f>SUM($Q$3:Z$3)-$P29</f>
        <v>18.874444444444435</v>
      </c>
      <c r="AA29" s="130"/>
      <c r="AB29" s="57"/>
      <c r="AC29" s="60">
        <f t="shared" si="3"/>
        <v>42068</v>
      </c>
      <c r="AD29" s="57">
        <f t="shared" si="4"/>
        <v>35</v>
      </c>
      <c r="AE29" s="130">
        <f t="shared" si="2"/>
        <v>-22.682000000000002</v>
      </c>
      <c r="AF29" s="130">
        <f>SUM($AE$3:AF$3)-$P29</f>
        <v>-15.487333333333332</v>
      </c>
      <c r="AG29" s="130">
        <f>SUM($AE$3:AG$3)-$P29</f>
        <v>-3.8669999999999973</v>
      </c>
      <c r="AH29" s="130">
        <f>SUM($AE$3:AH$3)-$P29</f>
        <v>1.7100000000000009</v>
      </c>
      <c r="AI29" s="130">
        <f>SUM($AE$3:AI$3)-$P29</f>
        <v>14.539666666666669</v>
      </c>
      <c r="AJ29" s="130">
        <f>SUM($AE$3:AJ$3)-$P29</f>
        <v>32.846666666666664</v>
      </c>
      <c r="AK29" s="130">
        <f>SUM($AE$3:AK$3)-$P29</f>
        <v>50.412999999999997</v>
      </c>
      <c r="AL29" s="130">
        <f>SUM($AE$3:AL$3)-$P29</f>
        <v>59.037666666666667</v>
      </c>
      <c r="AM29" s="130">
        <f>SUM($AE$3:AM$3)-$P29</f>
        <v>68.963999999999999</v>
      </c>
      <c r="AN29" s="130">
        <f>SUM($AE$3:AN$3)-$P29</f>
        <v>79.719333333333338</v>
      </c>
      <c r="AO29" s="130"/>
      <c r="AP29" s="130"/>
      <c r="AQ29" s="57"/>
      <c r="AR29" s="61" t="s">
        <v>12</v>
      </c>
      <c r="AS29" s="62">
        <f t="shared" si="10"/>
        <v>42077</v>
      </c>
      <c r="AT29" s="62"/>
      <c r="AU29" s="62">
        <f>AS29+(AJ200-AI200)</f>
        <v>42089</v>
      </c>
      <c r="AV29" s="63"/>
      <c r="AW29" s="64">
        <f t="shared" si="9"/>
        <v>12</v>
      </c>
    </row>
    <row r="30" spans="1:53">
      <c r="A30" s="120">
        <v>1</v>
      </c>
      <c r="B30" s="121" t="s">
        <v>109</v>
      </c>
      <c r="C30" s="121"/>
      <c r="D30" s="121"/>
      <c r="E30" s="121"/>
      <c r="F30" s="121"/>
      <c r="G30" s="121"/>
      <c r="H30" s="121"/>
      <c r="I30" s="121"/>
      <c r="J30" s="121"/>
      <c r="K30" s="123">
        <v>0.1</v>
      </c>
      <c r="L30" s="58"/>
      <c r="M30" s="58">
        <f t="shared" si="5"/>
        <v>42069</v>
      </c>
      <c r="N30" s="57">
        <f>$G$25</f>
        <v>2</v>
      </c>
      <c r="O30" s="57">
        <f t="shared" si="0"/>
        <v>0</v>
      </c>
      <c r="P30" s="57">
        <f>SUM($N$5:N30)-SUM($O$5:O30)</f>
        <v>37</v>
      </c>
      <c r="Q30" s="130">
        <f t="shared" si="1"/>
        <v>-31.321111111111112</v>
      </c>
      <c r="R30" s="130">
        <f>SUM($Q$3:R$3)-$P30</f>
        <v>-27.027777777777779</v>
      </c>
      <c r="S30" s="130">
        <f>SUM($Q$3:S$3)-$P30</f>
        <v>-21.516111111111112</v>
      </c>
      <c r="T30" s="130">
        <f>SUM($Q$3:T$3)-$P30</f>
        <v>-17.772222222222222</v>
      </c>
      <c r="U30" s="130">
        <f>SUM($Q$3:U$3)-$P30</f>
        <v>-11.97388888888889</v>
      </c>
      <c r="V30" s="130">
        <f>SUM($Q$3:V$3)-$P30</f>
        <v>-5.0288888888888899</v>
      </c>
      <c r="W30" s="130">
        <f>SUM($Q$3:W$3)-$P30</f>
        <v>1.772777777777776</v>
      </c>
      <c r="X30" s="130">
        <f>SUM($Q$3:X$3)-$P30</f>
        <v>6.4961111111111052</v>
      </c>
      <c r="Y30" s="130">
        <f>SUM($Q$3:Y$3)-$P30</f>
        <v>11.577777777777769</v>
      </c>
      <c r="Z30" s="130">
        <f>SUM($Q$3:Z$3)-$P30</f>
        <v>16.874444444444435</v>
      </c>
      <c r="AA30" s="130"/>
      <c r="AB30" s="57"/>
      <c r="AC30" s="60">
        <f t="shared" si="3"/>
        <v>42069</v>
      </c>
      <c r="AD30" s="57">
        <f t="shared" si="4"/>
        <v>37</v>
      </c>
      <c r="AE30" s="130">
        <f t="shared" si="2"/>
        <v>-24.682000000000002</v>
      </c>
      <c r="AF30" s="130">
        <f>SUM($AE$3:AF$3)-$P30</f>
        <v>-17.487333333333332</v>
      </c>
      <c r="AG30" s="130">
        <f>SUM($AE$3:AG$3)-$P30</f>
        <v>-5.8669999999999973</v>
      </c>
      <c r="AH30" s="130">
        <f>SUM($AE$3:AH$3)-$P30</f>
        <v>-0.28999999999999915</v>
      </c>
      <c r="AI30" s="130">
        <f>SUM($AE$3:AI$3)-$P30</f>
        <v>12.539666666666669</v>
      </c>
      <c r="AJ30" s="130">
        <f>SUM($AE$3:AJ$3)-$P30</f>
        <v>30.846666666666664</v>
      </c>
      <c r="AK30" s="130">
        <f>SUM($AE$3:AK$3)-$P30</f>
        <v>48.412999999999997</v>
      </c>
      <c r="AL30" s="130">
        <f>SUM($AE$3:AL$3)-$P30</f>
        <v>57.037666666666667</v>
      </c>
      <c r="AM30" s="130">
        <f>SUM($AE$3:AM$3)-$P30</f>
        <v>66.963999999999999</v>
      </c>
      <c r="AN30" s="130">
        <f>SUM($AE$3:AN$3)-$P30</f>
        <v>77.719333333333338</v>
      </c>
      <c r="AO30" s="130"/>
      <c r="AP30" s="130"/>
      <c r="AQ30" s="57"/>
      <c r="AR30" s="61" t="s">
        <v>13</v>
      </c>
      <c r="AS30" s="62">
        <f t="shared" si="10"/>
        <v>42089</v>
      </c>
      <c r="AT30" s="62"/>
      <c r="AU30" s="62">
        <f>AS30+(AK200-AJ200)</f>
        <v>42101</v>
      </c>
      <c r="AV30" s="63"/>
      <c r="AW30" s="64">
        <f t="shared" si="9"/>
        <v>12</v>
      </c>
    </row>
    <row r="31" spans="1:53">
      <c r="A31" s="111">
        <v>2</v>
      </c>
      <c r="B31" s="57" t="s">
        <v>110</v>
      </c>
      <c r="C31" s="57"/>
      <c r="D31" s="57"/>
      <c r="E31" s="57"/>
      <c r="F31" s="57"/>
      <c r="G31" s="57"/>
      <c r="H31" s="57"/>
      <c r="I31" s="57"/>
      <c r="J31" s="57"/>
      <c r="K31" s="113"/>
      <c r="L31" s="58"/>
      <c r="M31" s="58">
        <f t="shared" si="5"/>
        <v>42070</v>
      </c>
      <c r="N31" s="57">
        <f>$H$25</f>
        <v>2</v>
      </c>
      <c r="O31" s="57">
        <f t="shared" si="0"/>
        <v>0</v>
      </c>
      <c r="P31" s="57">
        <f>SUM($N$5:N31)-SUM($O$5:O31)</f>
        <v>39</v>
      </c>
      <c r="Q31" s="130">
        <f t="shared" si="1"/>
        <v>-33.321111111111108</v>
      </c>
      <c r="R31" s="130">
        <f>SUM($Q$3:R$3)-$P31</f>
        <v>-29.027777777777779</v>
      </c>
      <c r="S31" s="130">
        <f>SUM($Q$3:S$3)-$P31</f>
        <v>-23.516111111111112</v>
      </c>
      <c r="T31" s="130">
        <f>SUM($Q$3:T$3)-$P31</f>
        <v>-19.772222222222222</v>
      </c>
      <c r="U31" s="130">
        <f>SUM($Q$3:U$3)-$P31</f>
        <v>-13.97388888888889</v>
      </c>
      <c r="V31" s="130">
        <f>SUM($Q$3:V$3)-$P31</f>
        <v>-7.0288888888888899</v>
      </c>
      <c r="W31" s="130">
        <f>SUM($Q$3:W$3)-$P31</f>
        <v>-0.22722222222222399</v>
      </c>
      <c r="X31" s="130">
        <f>SUM($Q$3:X$3)-$P31</f>
        <v>4.4961111111111052</v>
      </c>
      <c r="Y31" s="130">
        <f>SUM($Q$3:Y$3)-$P31</f>
        <v>9.5777777777777686</v>
      </c>
      <c r="Z31" s="130">
        <f>SUM($Q$3:Z$3)-$P31</f>
        <v>14.874444444444435</v>
      </c>
      <c r="AA31" s="130"/>
      <c r="AB31" s="57"/>
      <c r="AC31" s="60">
        <f t="shared" si="3"/>
        <v>42070</v>
      </c>
      <c r="AD31" s="57">
        <f t="shared" si="4"/>
        <v>39</v>
      </c>
      <c r="AE31" s="130">
        <f t="shared" si="2"/>
        <v>-26.682000000000002</v>
      </c>
      <c r="AF31" s="130">
        <f>SUM($AE$3:AF$3)-$P31</f>
        <v>-19.487333333333332</v>
      </c>
      <c r="AG31" s="130">
        <f>SUM($AE$3:AG$3)-$P31</f>
        <v>-7.8669999999999973</v>
      </c>
      <c r="AH31" s="130">
        <f>SUM($AE$3:AH$3)-$P31</f>
        <v>-2.2899999999999991</v>
      </c>
      <c r="AI31" s="130">
        <f>SUM($AE$3:AI$3)-$P31</f>
        <v>10.539666666666669</v>
      </c>
      <c r="AJ31" s="130">
        <f>SUM($AE$3:AJ$3)-$P31</f>
        <v>28.846666666666664</v>
      </c>
      <c r="AK31" s="130">
        <f>SUM($AE$3:AK$3)-$P31</f>
        <v>46.412999999999997</v>
      </c>
      <c r="AL31" s="130">
        <f>SUM($AE$3:AL$3)-$P31</f>
        <v>55.037666666666667</v>
      </c>
      <c r="AM31" s="130">
        <f>SUM($AE$3:AM$3)-$P31</f>
        <v>64.963999999999999</v>
      </c>
      <c r="AN31" s="130">
        <f>SUM($AE$3:AN$3)-$P31</f>
        <v>75.719333333333338</v>
      </c>
      <c r="AO31" s="130"/>
      <c r="AP31" s="130"/>
      <c r="AQ31" s="57"/>
      <c r="AR31" s="61" t="s">
        <v>14</v>
      </c>
      <c r="AS31" s="62">
        <f t="shared" si="10"/>
        <v>42101</v>
      </c>
      <c r="AT31" s="62"/>
      <c r="AU31" s="62">
        <f>AS31+(AL200-AK200)</f>
        <v>42107</v>
      </c>
      <c r="AV31" s="63"/>
      <c r="AW31" s="64">
        <f t="shared" si="9"/>
        <v>6</v>
      </c>
    </row>
    <row r="32" spans="1:53">
      <c r="A32" s="111">
        <v>3</v>
      </c>
      <c r="B32" s="57" t="s">
        <v>111</v>
      </c>
      <c r="C32" s="57"/>
      <c r="D32" s="57"/>
      <c r="E32" s="57"/>
      <c r="F32" s="57"/>
      <c r="G32" s="57"/>
      <c r="H32" s="57"/>
      <c r="I32" s="57"/>
      <c r="J32" s="57"/>
      <c r="K32" s="112">
        <v>0.25</v>
      </c>
      <c r="L32" s="58"/>
      <c r="M32" s="58">
        <f t="shared" si="5"/>
        <v>42071</v>
      </c>
      <c r="N32" s="106">
        <f>$I$25</f>
        <v>0</v>
      </c>
      <c r="O32" s="57">
        <f t="shared" si="0"/>
        <v>0</v>
      </c>
      <c r="P32" s="57">
        <f>SUM($N$5:N32)-SUM($O$5:O32)</f>
        <v>39</v>
      </c>
      <c r="Q32" s="130">
        <f t="shared" si="1"/>
        <v>-33.321111111111108</v>
      </c>
      <c r="R32" s="130">
        <f>SUM($Q$3:R$3)-$P32</f>
        <v>-29.027777777777779</v>
      </c>
      <c r="S32" s="130">
        <f>SUM($Q$3:S$3)-$P32</f>
        <v>-23.516111111111112</v>
      </c>
      <c r="T32" s="130">
        <f>SUM($Q$3:T$3)-$P32</f>
        <v>-19.772222222222222</v>
      </c>
      <c r="U32" s="130">
        <f>SUM($Q$3:U$3)-$P32</f>
        <v>-13.97388888888889</v>
      </c>
      <c r="V32" s="130">
        <f>SUM($Q$3:V$3)-$P32</f>
        <v>-7.0288888888888899</v>
      </c>
      <c r="W32" s="130">
        <f>SUM($Q$3:W$3)-$P32</f>
        <v>-0.22722222222222399</v>
      </c>
      <c r="X32" s="130">
        <f>SUM($Q$3:X$3)-$P32</f>
        <v>4.4961111111111052</v>
      </c>
      <c r="Y32" s="130">
        <f>SUM($Q$3:Y$3)-$P32</f>
        <v>9.5777777777777686</v>
      </c>
      <c r="Z32" s="130">
        <f>SUM($Q$3:Z$3)-$P32</f>
        <v>14.874444444444435</v>
      </c>
      <c r="AA32" s="130"/>
      <c r="AB32" s="57"/>
      <c r="AC32" s="60">
        <f t="shared" si="3"/>
        <v>42071</v>
      </c>
      <c r="AD32" s="57">
        <f t="shared" si="4"/>
        <v>39</v>
      </c>
      <c r="AE32" s="130">
        <f t="shared" si="2"/>
        <v>-26.682000000000002</v>
      </c>
      <c r="AF32" s="130">
        <f>SUM($AE$3:AF$3)-$P32</f>
        <v>-19.487333333333332</v>
      </c>
      <c r="AG32" s="130">
        <f>SUM($AE$3:AG$3)-$P32</f>
        <v>-7.8669999999999973</v>
      </c>
      <c r="AH32" s="130">
        <f>SUM($AE$3:AH$3)-$P32</f>
        <v>-2.2899999999999991</v>
      </c>
      <c r="AI32" s="130">
        <f>SUM($AE$3:AI$3)-$P32</f>
        <v>10.539666666666669</v>
      </c>
      <c r="AJ32" s="130">
        <f>SUM($AE$3:AJ$3)-$P32</f>
        <v>28.846666666666664</v>
      </c>
      <c r="AK32" s="130">
        <f>SUM($AE$3:AK$3)-$P32</f>
        <v>46.412999999999997</v>
      </c>
      <c r="AL32" s="130">
        <f>SUM($AE$3:AL$3)-$P32</f>
        <v>55.037666666666667</v>
      </c>
      <c r="AM32" s="130">
        <f>SUM($AE$3:AM$3)-$P32</f>
        <v>64.963999999999999</v>
      </c>
      <c r="AN32" s="130">
        <f>SUM($AE$3:AN$3)-$P32</f>
        <v>75.719333333333338</v>
      </c>
      <c r="AO32" s="130"/>
      <c r="AP32" s="130"/>
      <c r="AQ32" s="57"/>
      <c r="AR32" s="61" t="s">
        <v>15</v>
      </c>
      <c r="AS32" s="62">
        <f t="shared" si="10"/>
        <v>42107</v>
      </c>
      <c r="AT32" s="62"/>
      <c r="AU32" s="62">
        <f>AS32+(AM200-AL200)</f>
        <v>42112</v>
      </c>
      <c r="AV32" s="63"/>
      <c r="AW32" s="64">
        <f t="shared" si="9"/>
        <v>5</v>
      </c>
      <c r="BA32" t="s">
        <v>0</v>
      </c>
    </row>
    <row r="33" spans="1:52">
      <c r="A33" s="120">
        <v>4</v>
      </c>
      <c r="B33" s="121" t="s">
        <v>112</v>
      </c>
      <c r="C33" s="121"/>
      <c r="D33" s="121"/>
      <c r="E33" s="121"/>
      <c r="F33" s="121"/>
      <c r="G33" s="121"/>
      <c r="H33" s="121"/>
      <c r="I33" s="121"/>
      <c r="J33" s="121"/>
      <c r="K33" s="147"/>
      <c r="L33" s="58"/>
      <c r="M33" s="58">
        <f t="shared" si="5"/>
        <v>42072</v>
      </c>
      <c r="N33" s="57">
        <f>$C$25</f>
        <v>1</v>
      </c>
      <c r="O33" s="57">
        <f t="shared" si="0"/>
        <v>0</v>
      </c>
      <c r="P33" s="57">
        <f>SUM($N$5:N33)-SUM($O$5:O33)</f>
        <v>40</v>
      </c>
      <c r="Q33" s="130">
        <f t="shared" si="1"/>
        <v>-34.321111111111108</v>
      </c>
      <c r="R33" s="130">
        <f>SUM($Q$3:R$3)-$P33</f>
        <v>-30.027777777777779</v>
      </c>
      <c r="S33" s="130">
        <f>SUM($Q$3:S$3)-$P33</f>
        <v>-24.516111111111112</v>
      </c>
      <c r="T33" s="130">
        <f>SUM($Q$3:T$3)-$P33</f>
        <v>-20.772222222222222</v>
      </c>
      <c r="U33" s="130">
        <f>SUM($Q$3:U$3)-$P33</f>
        <v>-14.97388888888889</v>
      </c>
      <c r="V33" s="130">
        <f>SUM($Q$3:V$3)-$P33</f>
        <v>-8.0288888888888899</v>
      </c>
      <c r="W33" s="130">
        <f>SUM($Q$3:W$3)-$P33</f>
        <v>-1.227222222222224</v>
      </c>
      <c r="X33" s="130">
        <f>SUM($Q$3:X$3)-$P33</f>
        <v>3.4961111111111052</v>
      </c>
      <c r="Y33" s="130">
        <f>SUM($Q$3:Y$3)-$P33</f>
        <v>8.5777777777777686</v>
      </c>
      <c r="Z33" s="130">
        <f>SUM($Q$3:Z$3)-$P33</f>
        <v>13.874444444444435</v>
      </c>
      <c r="AA33" s="130"/>
      <c r="AB33" s="57"/>
      <c r="AC33" s="60">
        <f t="shared" si="3"/>
        <v>42072</v>
      </c>
      <c r="AD33" s="57">
        <f t="shared" si="4"/>
        <v>40</v>
      </c>
      <c r="AE33" s="130">
        <f t="shared" si="2"/>
        <v>-27.682000000000002</v>
      </c>
      <c r="AF33" s="130">
        <f>SUM($AE$3:AF$3)-$P33</f>
        <v>-20.487333333333332</v>
      </c>
      <c r="AG33" s="130">
        <f>SUM($AE$3:AG$3)-$P33</f>
        <v>-8.8669999999999973</v>
      </c>
      <c r="AH33" s="130">
        <f>SUM($AE$3:AH$3)-$P33</f>
        <v>-3.2899999999999991</v>
      </c>
      <c r="AI33" s="130">
        <f>SUM($AE$3:AI$3)-$P33</f>
        <v>9.539666666666669</v>
      </c>
      <c r="AJ33" s="130">
        <f>SUM($AE$3:AJ$3)-$P33</f>
        <v>27.846666666666664</v>
      </c>
      <c r="AK33" s="130">
        <f>SUM($AE$3:AK$3)-$P33</f>
        <v>45.412999999999997</v>
      </c>
      <c r="AL33" s="130">
        <f>SUM($AE$3:AL$3)-$P33</f>
        <v>54.037666666666667</v>
      </c>
      <c r="AM33" s="130">
        <f>SUM($AE$3:AM$3)-$P33</f>
        <v>63.963999999999999</v>
      </c>
      <c r="AN33" s="130">
        <f>SUM($AE$3:AN$3)-$P33</f>
        <v>74.719333333333338</v>
      </c>
      <c r="AO33" s="130"/>
      <c r="AP33" s="130"/>
      <c r="AQ33" s="57"/>
      <c r="AR33" s="61" t="s">
        <v>16</v>
      </c>
      <c r="AS33" s="62">
        <f t="shared" si="10"/>
        <v>42112</v>
      </c>
      <c r="AT33" s="62"/>
      <c r="AU33" s="62">
        <f>AS33+(AN200-AM200)</f>
        <v>42119</v>
      </c>
      <c r="AV33" s="63"/>
      <c r="AW33" s="64">
        <f t="shared" si="9"/>
        <v>7</v>
      </c>
      <c r="AZ33" s="151"/>
    </row>
    <row r="34" spans="1:52">
      <c r="A34" s="120">
        <v>5</v>
      </c>
      <c r="B34" s="121" t="s">
        <v>113</v>
      </c>
      <c r="C34" s="121"/>
      <c r="D34" s="121"/>
      <c r="E34" s="121"/>
      <c r="F34" s="121"/>
      <c r="G34" s="121"/>
      <c r="H34" s="121"/>
      <c r="I34" s="121"/>
      <c r="J34" s="121"/>
      <c r="K34" s="147"/>
      <c r="L34" s="58"/>
      <c r="M34" s="58">
        <f t="shared" si="5"/>
        <v>42073</v>
      </c>
      <c r="N34" s="57">
        <f>$D$25</f>
        <v>2</v>
      </c>
      <c r="O34" s="57">
        <f t="shared" si="0"/>
        <v>0</v>
      </c>
      <c r="P34" s="57">
        <f>SUM($N$5:N34)-SUM($O$5:O34)</f>
        <v>42</v>
      </c>
      <c r="Q34" s="130">
        <f t="shared" si="1"/>
        <v>-36.321111111111108</v>
      </c>
      <c r="R34" s="130">
        <f>SUM($Q$3:R$3)-$P34</f>
        <v>-32.027777777777779</v>
      </c>
      <c r="S34" s="130">
        <f>SUM($Q$3:S$3)-$P34</f>
        <v>-26.516111111111112</v>
      </c>
      <c r="T34" s="130">
        <f>SUM($Q$3:T$3)-$P34</f>
        <v>-22.772222222222222</v>
      </c>
      <c r="U34" s="130">
        <f>SUM($Q$3:U$3)-$P34</f>
        <v>-16.97388888888889</v>
      </c>
      <c r="V34" s="130">
        <f>SUM($Q$3:V$3)-$P34</f>
        <v>-10.02888888888889</v>
      </c>
      <c r="W34" s="130">
        <f>SUM($Q$3:W$3)-$P34</f>
        <v>-3.227222222222224</v>
      </c>
      <c r="X34" s="130">
        <f>SUM($Q$3:X$3)-$P34</f>
        <v>1.4961111111111052</v>
      </c>
      <c r="Y34" s="130">
        <f>SUM($Q$3:Y$3)-$P34</f>
        <v>6.5777777777777686</v>
      </c>
      <c r="Z34" s="130">
        <f>SUM($Q$3:Z$3)-$P34</f>
        <v>11.874444444444435</v>
      </c>
      <c r="AA34" s="130"/>
      <c r="AB34" s="57"/>
      <c r="AC34" s="60">
        <f t="shared" si="3"/>
        <v>42073</v>
      </c>
      <c r="AD34" s="57">
        <f t="shared" si="4"/>
        <v>42</v>
      </c>
      <c r="AE34" s="130">
        <f t="shared" si="2"/>
        <v>-29.682000000000002</v>
      </c>
      <c r="AF34" s="130">
        <f>SUM($AE$3:AF$3)-$P34</f>
        <v>-22.487333333333332</v>
      </c>
      <c r="AG34" s="130">
        <f>SUM($AE$3:AG$3)-$P34</f>
        <v>-10.866999999999997</v>
      </c>
      <c r="AH34" s="130">
        <f>SUM($AE$3:AH$3)-$P34</f>
        <v>-5.2899999999999991</v>
      </c>
      <c r="AI34" s="130">
        <f>SUM($AE$3:AI$3)-$P34</f>
        <v>7.539666666666669</v>
      </c>
      <c r="AJ34" s="130">
        <f>SUM($AE$3:AJ$3)-$P34</f>
        <v>25.846666666666664</v>
      </c>
      <c r="AK34" s="130">
        <f>SUM($AE$3:AK$3)-$P34</f>
        <v>43.412999999999997</v>
      </c>
      <c r="AL34" s="130">
        <f>SUM($AE$3:AL$3)-$P34</f>
        <v>52.037666666666667</v>
      </c>
      <c r="AM34" s="130">
        <f>SUM($AE$3:AM$3)-$P34</f>
        <v>61.963999999999999</v>
      </c>
      <c r="AN34" s="130">
        <f>SUM($AE$3:AN$3)-$P34</f>
        <v>72.719333333333338</v>
      </c>
      <c r="AO34" s="130"/>
      <c r="AP34" s="130"/>
      <c r="AQ34" s="57"/>
      <c r="AR34" s="61" t="s">
        <v>83</v>
      </c>
      <c r="AS34" s="62"/>
      <c r="AT34" s="63"/>
      <c r="AU34" s="62"/>
      <c r="AV34" s="66"/>
      <c r="AW34" s="150">
        <v>1</v>
      </c>
    </row>
    <row r="35" spans="1:52">
      <c r="A35" s="120">
        <v>6</v>
      </c>
      <c r="B35" s="121" t="s">
        <v>114</v>
      </c>
      <c r="C35" s="121"/>
      <c r="D35" s="121"/>
      <c r="E35" s="121"/>
      <c r="F35" s="121"/>
      <c r="G35" s="121"/>
      <c r="H35" s="121"/>
      <c r="I35" s="121"/>
      <c r="J35" s="121"/>
      <c r="K35" s="147"/>
      <c r="L35" s="58"/>
      <c r="M35" s="58">
        <f t="shared" si="5"/>
        <v>42074</v>
      </c>
      <c r="N35" s="57">
        <f>$E$25</f>
        <v>2</v>
      </c>
      <c r="O35" s="57">
        <f t="shared" si="0"/>
        <v>0</v>
      </c>
      <c r="P35" s="57">
        <f>SUM($N$5:N35)-SUM($O$5:O35)</f>
        <v>44</v>
      </c>
      <c r="Q35" s="130">
        <f t="shared" si="1"/>
        <v>-38.321111111111108</v>
      </c>
      <c r="R35" s="130">
        <f>SUM($Q$3:R$3)-$P35</f>
        <v>-34.027777777777779</v>
      </c>
      <c r="S35" s="130">
        <f>SUM($Q$3:S$3)-$P35</f>
        <v>-28.516111111111112</v>
      </c>
      <c r="T35" s="130">
        <f>SUM($Q$3:T$3)-$P35</f>
        <v>-24.772222222222222</v>
      </c>
      <c r="U35" s="130">
        <f>SUM($Q$3:U$3)-$P35</f>
        <v>-18.97388888888889</v>
      </c>
      <c r="V35" s="130">
        <f>SUM($Q$3:V$3)-$P35</f>
        <v>-12.02888888888889</v>
      </c>
      <c r="W35" s="130">
        <f>SUM($Q$3:W$3)-$P35</f>
        <v>-5.227222222222224</v>
      </c>
      <c r="X35" s="130">
        <f>SUM($Q$3:X$3)-$P35</f>
        <v>-0.50388888888889483</v>
      </c>
      <c r="Y35" s="130">
        <f>SUM($Q$3:Y$3)-$P35</f>
        <v>4.5777777777777686</v>
      </c>
      <c r="Z35" s="130">
        <f>SUM($Q$3:Z$3)-$P35</f>
        <v>9.8744444444444355</v>
      </c>
      <c r="AA35" s="130"/>
      <c r="AB35" s="57"/>
      <c r="AC35" s="60">
        <f t="shared" si="3"/>
        <v>42074</v>
      </c>
      <c r="AD35" s="57">
        <f t="shared" si="4"/>
        <v>44</v>
      </c>
      <c r="AE35" s="130">
        <f t="shared" si="2"/>
        <v>-31.682000000000002</v>
      </c>
      <c r="AF35" s="130">
        <f>SUM($AE$3:AF$3)-$P35</f>
        <v>-24.487333333333332</v>
      </c>
      <c r="AG35" s="130">
        <f>SUM($AE$3:AG$3)-$P35</f>
        <v>-12.866999999999997</v>
      </c>
      <c r="AH35" s="130">
        <f>SUM($AE$3:AH$3)-$P35</f>
        <v>-7.2899999999999991</v>
      </c>
      <c r="AI35" s="130">
        <f>SUM($AE$3:AI$3)-$P35</f>
        <v>5.539666666666669</v>
      </c>
      <c r="AJ35" s="130">
        <f>SUM($AE$3:AJ$3)-$P35</f>
        <v>23.846666666666664</v>
      </c>
      <c r="AK35" s="130">
        <f>SUM($AE$3:AK$3)-$P35</f>
        <v>41.412999999999997</v>
      </c>
      <c r="AL35" s="130">
        <f>SUM($AE$3:AL$3)-$P35</f>
        <v>50.037666666666667</v>
      </c>
      <c r="AM35" s="130">
        <f>SUM($AE$3:AM$3)-$P35</f>
        <v>59.963999999999999</v>
      </c>
      <c r="AN35" s="130">
        <f>SUM($AE$3:AN$3)-$P35</f>
        <v>70.719333333333338</v>
      </c>
      <c r="AO35" s="130"/>
      <c r="AP35" s="130"/>
      <c r="AQ35" s="57"/>
      <c r="AR35" s="67" t="s">
        <v>58</v>
      </c>
      <c r="AS35" s="68"/>
      <c r="AT35" s="68"/>
      <c r="AU35" s="69">
        <f>SUM(AE3:AO3)</f>
        <v>120.21933333333334</v>
      </c>
      <c r="AV35" s="70" t="str">
        <f>IF(FIXED(AU35,0)=FIXED('Part 2 Assumptions'!O37,0),"","check")</f>
        <v/>
      </c>
      <c r="AW35" s="71"/>
    </row>
    <row r="36" spans="1:52">
      <c r="A36" s="120">
        <v>7</v>
      </c>
      <c r="B36" s="121" t="s">
        <v>115</v>
      </c>
      <c r="C36" s="121"/>
      <c r="D36" s="121"/>
      <c r="E36" s="121"/>
      <c r="F36" s="121"/>
      <c r="G36" s="121"/>
      <c r="H36" s="121"/>
      <c r="I36" s="121"/>
      <c r="J36" s="121"/>
      <c r="K36" s="123">
        <v>0.2</v>
      </c>
      <c r="L36" s="58"/>
      <c r="M36" s="58">
        <f t="shared" si="5"/>
        <v>42075</v>
      </c>
      <c r="N36" s="57">
        <f>$F$25</f>
        <v>2</v>
      </c>
      <c r="O36" s="57">
        <f t="shared" si="0"/>
        <v>0</v>
      </c>
      <c r="P36" s="57">
        <f>SUM($N$5:N36)-SUM($O$5:O36)</f>
        <v>46</v>
      </c>
      <c r="Q36" s="130">
        <f t="shared" si="1"/>
        <v>-40.321111111111108</v>
      </c>
      <c r="R36" s="130">
        <f>SUM($Q$3:R$3)-$P36</f>
        <v>-36.027777777777779</v>
      </c>
      <c r="S36" s="130">
        <f>SUM($Q$3:S$3)-$P36</f>
        <v>-30.516111111111112</v>
      </c>
      <c r="T36" s="130">
        <f>SUM($Q$3:T$3)-$P36</f>
        <v>-26.772222222222222</v>
      </c>
      <c r="U36" s="130">
        <f>SUM($Q$3:U$3)-$P36</f>
        <v>-20.97388888888889</v>
      </c>
      <c r="V36" s="130">
        <f>SUM($Q$3:V$3)-$P36</f>
        <v>-14.02888888888889</v>
      </c>
      <c r="W36" s="130">
        <f>SUM($Q$3:W$3)-$P36</f>
        <v>-7.227222222222224</v>
      </c>
      <c r="X36" s="130">
        <f>SUM($Q$3:X$3)-$P36</f>
        <v>-2.5038888888888948</v>
      </c>
      <c r="Y36" s="130">
        <f>SUM($Q$3:Y$3)-$P36</f>
        <v>2.5777777777777686</v>
      </c>
      <c r="Z36" s="130">
        <f>SUM($Q$3:Z$3)-$P36</f>
        <v>7.8744444444444355</v>
      </c>
      <c r="AA36" s="130"/>
      <c r="AB36" s="57"/>
      <c r="AC36" s="60">
        <f t="shared" si="3"/>
        <v>42075</v>
      </c>
      <c r="AD36" s="57">
        <f t="shared" si="4"/>
        <v>46</v>
      </c>
      <c r="AE36" s="130">
        <f t="shared" si="2"/>
        <v>-33.682000000000002</v>
      </c>
      <c r="AF36" s="130">
        <f>SUM($AE$3:AF$3)-$P36</f>
        <v>-26.487333333333332</v>
      </c>
      <c r="AG36" s="130">
        <f>SUM($AE$3:AG$3)-$P36</f>
        <v>-14.866999999999997</v>
      </c>
      <c r="AH36" s="130">
        <f>SUM($AE$3:AH$3)-$P36</f>
        <v>-9.2899999999999991</v>
      </c>
      <c r="AI36" s="130">
        <f>SUM($AE$3:AI$3)-$P36</f>
        <v>3.539666666666669</v>
      </c>
      <c r="AJ36" s="130">
        <f>SUM($AE$3:AJ$3)-$P36</f>
        <v>21.846666666666664</v>
      </c>
      <c r="AK36" s="130">
        <f>SUM($AE$3:AK$3)-$P36</f>
        <v>39.412999999999997</v>
      </c>
      <c r="AL36" s="130">
        <f>SUM($AE$3:AL$3)-$P36</f>
        <v>48.037666666666667</v>
      </c>
      <c r="AM36" s="130">
        <f>SUM($AE$3:AM$3)-$P36</f>
        <v>57.963999999999999</v>
      </c>
      <c r="AN36" s="130">
        <f>SUM($AE$3:AN$3)-$P36</f>
        <v>68.719333333333338</v>
      </c>
      <c r="AO36" s="130"/>
      <c r="AP36" s="130"/>
      <c r="AQ36" s="57"/>
      <c r="AR36" s="72" t="s">
        <v>70</v>
      </c>
      <c r="AS36" s="73"/>
      <c r="AT36" s="73"/>
      <c r="AU36" s="74"/>
      <c r="AV36" s="63"/>
      <c r="AW36" s="64"/>
    </row>
    <row r="37" spans="1:52">
      <c r="A37" s="111">
        <v>8</v>
      </c>
      <c r="B37" s="57" t="s">
        <v>116</v>
      </c>
      <c r="C37" s="57"/>
      <c r="D37" s="57"/>
      <c r="E37" s="57"/>
      <c r="F37" s="57"/>
      <c r="G37" s="57"/>
      <c r="H37" s="57"/>
      <c r="I37" s="57"/>
      <c r="J37" s="57"/>
      <c r="K37" s="112">
        <v>0.2</v>
      </c>
      <c r="L37" s="58"/>
      <c r="M37" s="58">
        <f t="shared" si="5"/>
        <v>42076</v>
      </c>
      <c r="N37" s="57">
        <f>$G$25</f>
        <v>2</v>
      </c>
      <c r="O37" s="57">
        <f t="shared" ref="O37:O68" si="11">IFERROR(VLOOKUP($M37,$K$5:$N$26,4,FALSE),0)</f>
        <v>0</v>
      </c>
      <c r="P37" s="57">
        <f>SUM($N$5:N37)-SUM($O$5:O37)</f>
        <v>48</v>
      </c>
      <c r="Q37" s="130">
        <f t="shared" si="1"/>
        <v>-42.321111111111108</v>
      </c>
      <c r="R37" s="130">
        <f>SUM($Q$3:R$3)-$P37</f>
        <v>-38.027777777777779</v>
      </c>
      <c r="S37" s="130">
        <f>SUM($Q$3:S$3)-$P37</f>
        <v>-32.516111111111115</v>
      </c>
      <c r="T37" s="130">
        <f>SUM($Q$3:T$3)-$P37</f>
        <v>-28.772222222222222</v>
      </c>
      <c r="U37" s="130">
        <f>SUM($Q$3:U$3)-$P37</f>
        <v>-22.97388888888889</v>
      </c>
      <c r="V37" s="130">
        <f>SUM($Q$3:V$3)-$P37</f>
        <v>-16.02888888888889</v>
      </c>
      <c r="W37" s="130">
        <f>SUM($Q$3:W$3)-$P37</f>
        <v>-9.227222222222224</v>
      </c>
      <c r="X37" s="130">
        <f>SUM($Q$3:X$3)-$P37</f>
        <v>-4.5038888888888948</v>
      </c>
      <c r="Y37" s="130">
        <f>SUM($Q$3:Y$3)-$P37</f>
        <v>0.57777777777776862</v>
      </c>
      <c r="Z37" s="130">
        <f>SUM($Q$3:Z$3)-$P37</f>
        <v>5.8744444444444355</v>
      </c>
      <c r="AA37" s="130"/>
      <c r="AB37" s="57"/>
      <c r="AC37" s="60">
        <f t="shared" si="3"/>
        <v>42076</v>
      </c>
      <c r="AD37" s="57">
        <f t="shared" si="4"/>
        <v>48</v>
      </c>
      <c r="AE37" s="130">
        <f t="shared" si="2"/>
        <v>-35.682000000000002</v>
      </c>
      <c r="AF37" s="130">
        <f>SUM($AE$3:AF$3)-$P37</f>
        <v>-28.487333333333332</v>
      </c>
      <c r="AG37" s="130">
        <f>SUM($AE$3:AG$3)-$P37</f>
        <v>-16.866999999999997</v>
      </c>
      <c r="AH37" s="130">
        <f>SUM($AE$3:AH$3)-$P37</f>
        <v>-11.29</v>
      </c>
      <c r="AI37" s="130">
        <f>SUM($AE$3:AI$3)-$P37</f>
        <v>1.539666666666669</v>
      </c>
      <c r="AJ37" s="130">
        <f>SUM($AE$3:AJ$3)-$P37</f>
        <v>19.846666666666664</v>
      </c>
      <c r="AK37" s="130">
        <f>SUM($AE$3:AK$3)-$P37</f>
        <v>37.412999999999997</v>
      </c>
      <c r="AL37" s="130">
        <f>SUM($AE$3:AL$3)-$P37</f>
        <v>46.037666666666667</v>
      </c>
      <c r="AM37" s="130">
        <f>SUM($AE$3:AM$3)-$P37</f>
        <v>55.963999999999999</v>
      </c>
      <c r="AN37" s="130">
        <f>SUM($AE$3:AN$3)-$P37</f>
        <v>66.719333333333338</v>
      </c>
      <c r="AO37" s="130"/>
      <c r="AP37" s="130"/>
      <c r="AQ37" s="57"/>
      <c r="AR37" s="72" t="s">
        <v>59</v>
      </c>
      <c r="AS37" s="73"/>
      <c r="AT37" s="73"/>
      <c r="AU37" s="63"/>
      <c r="AV37" s="75" t="str">
        <f>IF(FIXED(AW37,0)=FIXED(AN200+AW34,0),"","!!")</f>
        <v/>
      </c>
      <c r="AW37" s="76">
        <f>AU33-AS24+AW34</f>
        <v>76</v>
      </c>
    </row>
    <row r="38" spans="1:52">
      <c r="A38" s="120">
        <v>9</v>
      </c>
      <c r="B38" s="121" t="s">
        <v>117</v>
      </c>
      <c r="C38" s="121"/>
      <c r="D38" s="121"/>
      <c r="E38" s="121"/>
      <c r="F38" s="121"/>
      <c r="G38" s="121"/>
      <c r="H38" s="121"/>
      <c r="I38" s="121"/>
      <c r="J38" s="121"/>
      <c r="K38" s="148">
        <v>0.1</v>
      </c>
      <c r="L38" s="58"/>
      <c r="M38" s="58">
        <f t="shared" si="5"/>
        <v>42077</v>
      </c>
      <c r="N38" s="57">
        <f>$H$25</f>
        <v>2</v>
      </c>
      <c r="O38" s="57">
        <f t="shared" si="11"/>
        <v>0</v>
      </c>
      <c r="P38" s="57">
        <f>SUM($N$5:N38)-SUM($O$5:O38)</f>
        <v>50</v>
      </c>
      <c r="Q38" s="130">
        <f t="shared" si="1"/>
        <v>-44.321111111111108</v>
      </c>
      <c r="R38" s="130">
        <f>SUM($Q$3:R$3)-$P38</f>
        <v>-40.027777777777779</v>
      </c>
      <c r="S38" s="130">
        <f>SUM($Q$3:S$3)-$P38</f>
        <v>-34.516111111111115</v>
      </c>
      <c r="T38" s="130">
        <f>SUM($Q$3:T$3)-$P38</f>
        <v>-30.772222222222222</v>
      </c>
      <c r="U38" s="130">
        <f>SUM($Q$3:U$3)-$P38</f>
        <v>-24.97388888888889</v>
      </c>
      <c r="V38" s="130">
        <f>SUM($Q$3:V$3)-$P38</f>
        <v>-18.02888888888889</v>
      </c>
      <c r="W38" s="130">
        <f>SUM($Q$3:W$3)-$P38</f>
        <v>-11.227222222222224</v>
      </c>
      <c r="X38" s="130">
        <f>SUM($Q$3:X$3)-$P38</f>
        <v>-6.5038888888888948</v>
      </c>
      <c r="Y38" s="130">
        <f>SUM($Q$3:Y$3)-$P38</f>
        <v>-1.4222222222222314</v>
      </c>
      <c r="Z38" s="130">
        <f>SUM($Q$3:Z$3)-$P38</f>
        <v>3.8744444444444355</v>
      </c>
      <c r="AA38" s="130"/>
      <c r="AB38" s="57"/>
      <c r="AC38" s="60">
        <f t="shared" si="3"/>
        <v>42077</v>
      </c>
      <c r="AD38" s="57">
        <f t="shared" si="4"/>
        <v>50</v>
      </c>
      <c r="AE38" s="130">
        <f t="shared" si="2"/>
        <v>-37.682000000000002</v>
      </c>
      <c r="AF38" s="130">
        <f>SUM($AE$3:AF$3)-$P38</f>
        <v>-30.487333333333332</v>
      </c>
      <c r="AG38" s="130">
        <f>SUM($AE$3:AG$3)-$P38</f>
        <v>-18.866999999999997</v>
      </c>
      <c r="AH38" s="130">
        <f>SUM($AE$3:AH$3)-$P38</f>
        <v>-13.29</v>
      </c>
      <c r="AI38" s="130">
        <f>SUM($AE$3:AI$3)-$P38</f>
        <v>-0.46033333333333104</v>
      </c>
      <c r="AJ38" s="130">
        <f>SUM($AE$3:AJ$3)-$P38</f>
        <v>17.846666666666664</v>
      </c>
      <c r="AK38" s="130">
        <f>SUM($AE$3:AK$3)-$P38</f>
        <v>35.412999999999997</v>
      </c>
      <c r="AL38" s="130">
        <f>SUM($AE$3:AL$3)-$P38</f>
        <v>44.037666666666667</v>
      </c>
      <c r="AM38" s="130">
        <f>SUM($AE$3:AM$3)-$P38</f>
        <v>53.963999999999999</v>
      </c>
      <c r="AN38" s="130">
        <f>SUM($AE$3:AN$3)-$P38</f>
        <v>64.719333333333338</v>
      </c>
      <c r="AO38" s="130"/>
      <c r="AP38" s="130"/>
      <c r="AQ38" s="57"/>
      <c r="AR38" s="72" t="s">
        <v>62</v>
      </c>
      <c r="AS38" s="73"/>
      <c r="AT38" s="73"/>
      <c r="AU38" s="63"/>
      <c r="AV38" s="63"/>
      <c r="AW38" s="155">
        <f>AW37/7</f>
        <v>10.857142857142858</v>
      </c>
    </row>
    <row r="39" spans="1:52">
      <c r="A39" s="111">
        <v>10</v>
      </c>
      <c r="B39" s="57" t="s">
        <v>118</v>
      </c>
      <c r="C39" s="57"/>
      <c r="D39" s="57"/>
      <c r="E39" s="57"/>
      <c r="F39" s="57"/>
      <c r="G39" s="57"/>
      <c r="H39" s="57"/>
      <c r="I39" s="57"/>
      <c r="J39" s="57"/>
      <c r="K39" s="112">
        <v>0.15</v>
      </c>
      <c r="L39" s="58"/>
      <c r="M39" s="58">
        <f t="shared" si="5"/>
        <v>42078</v>
      </c>
      <c r="N39" s="106">
        <f>$I$25</f>
        <v>0</v>
      </c>
      <c r="O39" s="57">
        <f t="shared" si="11"/>
        <v>0</v>
      </c>
      <c r="P39" s="57">
        <f>SUM($N$5:N39)-SUM($O$5:O39)</f>
        <v>50</v>
      </c>
      <c r="Q39" s="130">
        <f t="shared" si="1"/>
        <v>-44.321111111111108</v>
      </c>
      <c r="R39" s="130">
        <f>SUM($Q$3:R$3)-$P39</f>
        <v>-40.027777777777779</v>
      </c>
      <c r="S39" s="130">
        <f>SUM($Q$3:S$3)-$P39</f>
        <v>-34.516111111111115</v>
      </c>
      <c r="T39" s="130">
        <f>SUM($Q$3:T$3)-$P39</f>
        <v>-30.772222222222222</v>
      </c>
      <c r="U39" s="130">
        <f>SUM($Q$3:U$3)-$P39</f>
        <v>-24.97388888888889</v>
      </c>
      <c r="V39" s="130">
        <f>SUM($Q$3:V$3)-$P39</f>
        <v>-18.02888888888889</v>
      </c>
      <c r="W39" s="130">
        <f>SUM($Q$3:W$3)-$P39</f>
        <v>-11.227222222222224</v>
      </c>
      <c r="X39" s="130">
        <f>SUM($Q$3:X$3)-$P39</f>
        <v>-6.5038888888888948</v>
      </c>
      <c r="Y39" s="130">
        <f>SUM($Q$3:Y$3)-$P39</f>
        <v>-1.4222222222222314</v>
      </c>
      <c r="Z39" s="130">
        <f>SUM($Q$3:Z$3)-$P39</f>
        <v>3.8744444444444355</v>
      </c>
      <c r="AA39" s="130"/>
      <c r="AB39" s="57"/>
      <c r="AC39" s="60">
        <f t="shared" si="3"/>
        <v>42078</v>
      </c>
      <c r="AD39" s="57">
        <f t="shared" si="4"/>
        <v>50</v>
      </c>
      <c r="AE39" s="130">
        <f t="shared" si="2"/>
        <v>-37.682000000000002</v>
      </c>
      <c r="AF39" s="130">
        <f>SUM($AE$3:AF$3)-$P39</f>
        <v>-30.487333333333332</v>
      </c>
      <c r="AG39" s="130">
        <f>SUM($AE$3:AG$3)-$P39</f>
        <v>-18.866999999999997</v>
      </c>
      <c r="AH39" s="130">
        <f>SUM($AE$3:AH$3)-$P39</f>
        <v>-13.29</v>
      </c>
      <c r="AI39" s="130">
        <f>SUM($AE$3:AI$3)-$P39</f>
        <v>-0.46033333333333104</v>
      </c>
      <c r="AJ39" s="130">
        <f>SUM($AE$3:AJ$3)-$P39</f>
        <v>17.846666666666664</v>
      </c>
      <c r="AK39" s="130">
        <f>SUM($AE$3:AK$3)-$P39</f>
        <v>35.412999999999997</v>
      </c>
      <c r="AL39" s="130">
        <f>SUM($AE$3:AL$3)-$P39</f>
        <v>44.037666666666667</v>
      </c>
      <c r="AM39" s="130">
        <f>SUM($AE$3:AM$3)-$P39</f>
        <v>53.963999999999999</v>
      </c>
      <c r="AN39" s="130">
        <f>SUM($AE$3:AN$3)-$P39</f>
        <v>64.719333333333338</v>
      </c>
      <c r="AO39" s="130"/>
      <c r="AP39" s="130"/>
      <c r="AQ39" s="57"/>
      <c r="AR39" s="77" t="s">
        <v>60</v>
      </c>
      <c r="AS39" s="78"/>
      <c r="AT39" s="78"/>
      <c r="AU39" s="66"/>
      <c r="AV39" s="66"/>
      <c r="AW39" s="79">
        <f>AW37/30.5</f>
        <v>2.4918032786885247</v>
      </c>
    </row>
    <row r="40" spans="1:52" s="157" customFormat="1" ht="18.75">
      <c r="A40" s="159" t="s">
        <v>126</v>
      </c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60">
        <f t="shared" si="5"/>
        <v>42079</v>
      </c>
      <c r="N40" s="161">
        <f>$C$25</f>
        <v>1</v>
      </c>
      <c r="O40" s="162">
        <f t="shared" si="11"/>
        <v>0</v>
      </c>
      <c r="P40" s="162">
        <f>SUM($N$5:N40)-SUM($O$5:O40)</f>
        <v>51</v>
      </c>
      <c r="Q40" s="162">
        <f t="shared" si="1"/>
        <v>-45.321111111111108</v>
      </c>
      <c r="R40" s="162">
        <f>SUM($Q$3:R$3)-$P40</f>
        <v>-41.027777777777779</v>
      </c>
      <c r="S40" s="162">
        <f>SUM($Q$3:S$3)-$P40</f>
        <v>-35.516111111111115</v>
      </c>
      <c r="T40" s="162">
        <f>SUM($Q$3:T$3)-$P40</f>
        <v>-31.772222222222222</v>
      </c>
      <c r="U40" s="162">
        <f>SUM($Q$3:U$3)-$P40</f>
        <v>-25.97388888888889</v>
      </c>
      <c r="V40" s="162">
        <f>SUM($Q$3:V$3)-$P40</f>
        <v>-19.02888888888889</v>
      </c>
      <c r="W40" s="162">
        <f>SUM($Q$3:W$3)-$P40</f>
        <v>-12.227222222222224</v>
      </c>
      <c r="X40" s="162">
        <f>SUM($Q$3:X$3)-$P40</f>
        <v>-7.5038888888888948</v>
      </c>
      <c r="Y40" s="162">
        <f>SUM($Q$3:Y$3)-$P40</f>
        <v>-2.4222222222222314</v>
      </c>
      <c r="Z40" s="162">
        <f>SUM($Q$3:Z$3)-$P40</f>
        <v>2.8744444444444355</v>
      </c>
      <c r="AA40" s="162"/>
      <c r="AB40" s="161"/>
      <c r="AC40" s="163">
        <f t="shared" si="3"/>
        <v>42079</v>
      </c>
      <c r="AD40" s="161">
        <f t="shared" si="4"/>
        <v>51</v>
      </c>
      <c r="AE40" s="162">
        <f t="shared" si="2"/>
        <v>-38.682000000000002</v>
      </c>
      <c r="AF40" s="162">
        <f>SUM($AE$3:AF$3)-$P40</f>
        <v>-31.487333333333332</v>
      </c>
      <c r="AG40" s="162">
        <f>SUM($AE$3:AG$3)-$P40</f>
        <v>-19.866999999999997</v>
      </c>
      <c r="AH40" s="162">
        <f>SUM($AE$3:AH$3)-$P40</f>
        <v>-14.29</v>
      </c>
      <c r="AI40" s="162">
        <f>SUM($AE$3:AI$3)-$P40</f>
        <v>-1.460333333333331</v>
      </c>
      <c r="AJ40" s="162">
        <f>SUM($AE$3:AJ$3)-$P40</f>
        <v>16.846666666666664</v>
      </c>
      <c r="AK40" s="162">
        <f>SUM($AE$3:AK$3)-$P40</f>
        <v>34.412999999999997</v>
      </c>
      <c r="AL40" s="162">
        <f>SUM($AE$3:AL$3)-$P40</f>
        <v>43.037666666666667</v>
      </c>
      <c r="AM40" s="162">
        <f>SUM($AE$3:AM$3)-$P40</f>
        <v>52.963999999999999</v>
      </c>
      <c r="AN40" s="162">
        <f>SUM($AE$3:AN$3)-$P40</f>
        <v>63.719333333333338</v>
      </c>
      <c r="AO40" s="162"/>
      <c r="AP40" s="162"/>
      <c r="AQ40" s="159"/>
      <c r="AR40" s="159"/>
      <c r="AS40" s="159"/>
      <c r="AT40" s="159"/>
      <c r="AU40" s="159"/>
      <c r="AV40" s="159"/>
      <c r="AW40" s="159"/>
    </row>
    <row r="41" spans="1:52">
      <c r="K41" s="45"/>
      <c r="L41" s="45"/>
      <c r="M41" s="24">
        <f t="shared" si="5"/>
        <v>42080</v>
      </c>
      <c r="N41" s="57">
        <f>$D$25</f>
        <v>2</v>
      </c>
      <c r="O41" s="9">
        <f t="shared" si="11"/>
        <v>0</v>
      </c>
      <c r="P41" s="9">
        <f>SUM($N$5:N41)-SUM($O$5:O41)</f>
        <v>53</v>
      </c>
      <c r="Q41" s="135">
        <f t="shared" si="1"/>
        <v>-47.321111111111108</v>
      </c>
      <c r="R41" s="135">
        <f>SUM($Q$3:R$3)-$P41</f>
        <v>-43.027777777777779</v>
      </c>
      <c r="S41" s="135">
        <f>SUM($Q$3:S$3)-$P41</f>
        <v>-37.516111111111115</v>
      </c>
      <c r="T41" s="135">
        <f>SUM($Q$3:T$3)-$P41</f>
        <v>-33.772222222222226</v>
      </c>
      <c r="U41" s="135">
        <f>SUM($Q$3:U$3)-$P41</f>
        <v>-27.97388888888889</v>
      </c>
      <c r="V41" s="135">
        <f>SUM($Q$3:V$3)-$P41</f>
        <v>-21.02888888888889</v>
      </c>
      <c r="W41" s="135">
        <f>SUM($Q$3:W$3)-$P41</f>
        <v>-14.227222222222224</v>
      </c>
      <c r="X41" s="135">
        <f>SUM($Q$3:X$3)-$P41</f>
        <v>-9.5038888888888948</v>
      </c>
      <c r="Y41" s="135">
        <f>SUM($Q$3:Y$3)-$P41</f>
        <v>-4.4222222222222314</v>
      </c>
      <c r="Z41" s="135">
        <f>SUM($Q$3:Z$3)-$P41</f>
        <v>0.87444444444443548</v>
      </c>
      <c r="AA41" s="135"/>
      <c r="AC41" s="22">
        <f t="shared" si="3"/>
        <v>42080</v>
      </c>
      <c r="AD41" s="9">
        <f t="shared" si="4"/>
        <v>53</v>
      </c>
      <c r="AE41" s="135">
        <f t="shared" si="2"/>
        <v>-40.682000000000002</v>
      </c>
      <c r="AF41" s="135">
        <f>SUM($AE$3:AF$3)-$P41</f>
        <v>-33.487333333333332</v>
      </c>
      <c r="AG41" s="135">
        <f>SUM($AE$3:AG$3)-$P41</f>
        <v>-21.866999999999997</v>
      </c>
      <c r="AH41" s="135">
        <f>SUM($AE$3:AH$3)-$P41</f>
        <v>-16.29</v>
      </c>
      <c r="AI41" s="135">
        <f>SUM($AE$3:AI$3)-$P41</f>
        <v>-3.460333333333331</v>
      </c>
      <c r="AJ41" s="135">
        <f>SUM($AE$3:AJ$3)-$P41</f>
        <v>14.846666666666664</v>
      </c>
      <c r="AK41" s="135">
        <f>SUM($AE$3:AK$3)-$P41</f>
        <v>32.412999999999997</v>
      </c>
      <c r="AL41" s="135">
        <f>SUM($AE$3:AL$3)-$P41</f>
        <v>41.037666666666667</v>
      </c>
      <c r="AM41" s="135">
        <f>SUM($AE$3:AM$3)-$P41</f>
        <v>50.963999999999999</v>
      </c>
      <c r="AN41" s="135">
        <f>SUM($AE$3:AN$3)-$P41</f>
        <v>61.719333333333338</v>
      </c>
      <c r="AO41" s="135"/>
      <c r="AP41" s="135"/>
    </row>
    <row r="42" spans="1:52">
      <c r="K42" s="45"/>
      <c r="L42" s="45"/>
      <c r="M42" s="24">
        <f t="shared" si="5"/>
        <v>42081</v>
      </c>
      <c r="N42" s="57">
        <f>$E$25</f>
        <v>2</v>
      </c>
      <c r="O42" s="9">
        <f t="shared" si="11"/>
        <v>0</v>
      </c>
      <c r="P42" s="9">
        <f>SUM($N$5:N42)-SUM($O$5:O42)</f>
        <v>55</v>
      </c>
      <c r="Q42" s="135">
        <f t="shared" si="1"/>
        <v>-49.321111111111108</v>
      </c>
      <c r="R42" s="135">
        <f>SUM($Q$3:R$3)-$P42</f>
        <v>-45.027777777777779</v>
      </c>
      <c r="S42" s="135">
        <f>SUM($Q$3:S$3)-$P42</f>
        <v>-39.516111111111115</v>
      </c>
      <c r="T42" s="135">
        <f>SUM($Q$3:T$3)-$P42</f>
        <v>-35.772222222222226</v>
      </c>
      <c r="U42" s="135">
        <f>SUM($Q$3:U$3)-$P42</f>
        <v>-29.97388888888889</v>
      </c>
      <c r="V42" s="135">
        <f>SUM($Q$3:V$3)-$P42</f>
        <v>-23.02888888888889</v>
      </c>
      <c r="W42" s="135">
        <f>SUM($Q$3:W$3)-$P42</f>
        <v>-16.227222222222224</v>
      </c>
      <c r="X42" s="135">
        <f>SUM($Q$3:X$3)-$P42</f>
        <v>-11.503888888888895</v>
      </c>
      <c r="Y42" s="135">
        <f>SUM($Q$3:Y$3)-$P42</f>
        <v>-6.4222222222222314</v>
      </c>
      <c r="Z42" s="135">
        <f>SUM($Q$3:Z$3)-$P42</f>
        <v>-1.1255555555555645</v>
      </c>
      <c r="AA42" s="135"/>
      <c r="AC42" s="22">
        <f t="shared" si="3"/>
        <v>42081</v>
      </c>
      <c r="AD42" s="9">
        <f t="shared" si="4"/>
        <v>55</v>
      </c>
      <c r="AE42" s="135">
        <f t="shared" si="2"/>
        <v>-42.682000000000002</v>
      </c>
      <c r="AF42" s="135">
        <f>SUM($AE$3:AF$3)-$P42</f>
        <v>-35.487333333333332</v>
      </c>
      <c r="AG42" s="135">
        <f>SUM($AE$3:AG$3)-$P42</f>
        <v>-23.866999999999997</v>
      </c>
      <c r="AH42" s="135">
        <f>SUM($AE$3:AH$3)-$P42</f>
        <v>-18.29</v>
      </c>
      <c r="AI42" s="135">
        <f>SUM($AE$3:AI$3)-$P42</f>
        <v>-5.460333333333331</v>
      </c>
      <c r="AJ42" s="135">
        <f>SUM($AE$3:AJ$3)-$P42</f>
        <v>12.846666666666664</v>
      </c>
      <c r="AK42" s="135">
        <f>SUM($AE$3:AK$3)-$P42</f>
        <v>30.412999999999997</v>
      </c>
      <c r="AL42" s="135">
        <f>SUM($AE$3:AL$3)-$P42</f>
        <v>39.037666666666667</v>
      </c>
      <c r="AM42" s="135">
        <f>SUM($AE$3:AM$3)-$P42</f>
        <v>48.963999999999999</v>
      </c>
      <c r="AN42" s="135">
        <f>SUM($AE$3:AN$3)-$P42</f>
        <v>59.719333333333338</v>
      </c>
      <c r="AO42" s="135"/>
      <c r="AP42" s="135"/>
    </row>
    <row r="43" spans="1:52">
      <c r="K43" s="45"/>
      <c r="L43" s="45"/>
      <c r="M43" s="24">
        <f t="shared" si="5"/>
        <v>42082</v>
      </c>
      <c r="N43" s="57">
        <f>$F$25</f>
        <v>2</v>
      </c>
      <c r="O43" s="9">
        <f t="shared" si="11"/>
        <v>0</v>
      </c>
      <c r="P43" s="9">
        <f>SUM($N$5:N43)-SUM($O$5:O43)</f>
        <v>57</v>
      </c>
      <c r="Q43" s="135">
        <f t="shared" si="1"/>
        <v>-51.321111111111108</v>
      </c>
      <c r="R43" s="135">
        <f>SUM($Q$3:R$3)-$P43</f>
        <v>-47.027777777777779</v>
      </c>
      <c r="S43" s="135">
        <f>SUM($Q$3:S$3)-$P43</f>
        <v>-41.516111111111115</v>
      </c>
      <c r="T43" s="135">
        <f>SUM($Q$3:T$3)-$P43</f>
        <v>-37.772222222222226</v>
      </c>
      <c r="U43" s="135">
        <f>SUM($Q$3:U$3)-$P43</f>
        <v>-31.97388888888889</v>
      </c>
      <c r="V43" s="135">
        <f>SUM($Q$3:V$3)-$P43</f>
        <v>-25.02888888888889</v>
      </c>
      <c r="W43" s="135">
        <f>SUM($Q$3:W$3)-$P43</f>
        <v>-18.227222222222224</v>
      </c>
      <c r="X43" s="135">
        <f>SUM($Q$3:X$3)-$P43</f>
        <v>-13.503888888888895</v>
      </c>
      <c r="Y43" s="135">
        <f>SUM($Q$3:Y$3)-$P43</f>
        <v>-8.4222222222222314</v>
      </c>
      <c r="Z43" s="135">
        <f>SUM($Q$3:Z$3)-$P43</f>
        <v>-3.1255555555555645</v>
      </c>
      <c r="AA43" s="135"/>
      <c r="AC43" s="22">
        <f t="shared" si="3"/>
        <v>42082</v>
      </c>
      <c r="AD43" s="9">
        <f t="shared" si="4"/>
        <v>57</v>
      </c>
      <c r="AE43" s="135">
        <f t="shared" si="2"/>
        <v>-44.682000000000002</v>
      </c>
      <c r="AF43" s="135">
        <f>SUM($AE$3:AF$3)-$P43</f>
        <v>-37.487333333333332</v>
      </c>
      <c r="AG43" s="135">
        <f>SUM($AE$3:AG$3)-$P43</f>
        <v>-25.866999999999997</v>
      </c>
      <c r="AH43" s="135">
        <f>SUM($AE$3:AH$3)-$P43</f>
        <v>-20.29</v>
      </c>
      <c r="AI43" s="135">
        <f>SUM($AE$3:AI$3)-$P43</f>
        <v>-7.460333333333331</v>
      </c>
      <c r="AJ43" s="135">
        <f>SUM($AE$3:AJ$3)-$P43</f>
        <v>10.846666666666664</v>
      </c>
      <c r="AK43" s="135">
        <f>SUM($AE$3:AK$3)-$P43</f>
        <v>28.412999999999997</v>
      </c>
      <c r="AL43" s="135">
        <f>SUM($AE$3:AL$3)-$P43</f>
        <v>37.037666666666667</v>
      </c>
      <c r="AM43" s="135">
        <f>SUM($AE$3:AM$3)-$P43</f>
        <v>46.963999999999999</v>
      </c>
      <c r="AN43" s="135">
        <f>SUM($AE$3:AN$3)-$P43</f>
        <v>57.719333333333338</v>
      </c>
      <c r="AO43" s="135"/>
      <c r="AP43" s="135"/>
    </row>
    <row r="44" spans="1:52">
      <c r="K44" s="45"/>
      <c r="L44" s="45"/>
      <c r="M44" s="24">
        <f t="shared" si="5"/>
        <v>42083</v>
      </c>
      <c r="N44" s="57">
        <f>$G$25</f>
        <v>2</v>
      </c>
      <c r="O44" s="9">
        <f t="shared" si="11"/>
        <v>0</v>
      </c>
      <c r="P44" s="9">
        <f>SUM($N$5:N44)-SUM($O$5:O44)</f>
        <v>59</v>
      </c>
      <c r="Q44" s="135">
        <f t="shared" si="1"/>
        <v>-53.321111111111108</v>
      </c>
      <c r="R44" s="135">
        <f>SUM($Q$3:R$3)-$P44</f>
        <v>-49.027777777777779</v>
      </c>
      <c r="S44" s="135">
        <f>SUM($Q$3:S$3)-$P44</f>
        <v>-43.516111111111115</v>
      </c>
      <c r="T44" s="135">
        <f>SUM($Q$3:T$3)-$P44</f>
        <v>-39.772222222222226</v>
      </c>
      <c r="U44" s="135">
        <f>SUM($Q$3:U$3)-$P44</f>
        <v>-33.973888888888894</v>
      </c>
      <c r="V44" s="135">
        <f>SUM($Q$3:V$3)-$P44</f>
        <v>-27.02888888888889</v>
      </c>
      <c r="W44" s="135">
        <f>SUM($Q$3:W$3)-$P44</f>
        <v>-20.227222222222224</v>
      </c>
      <c r="X44" s="135">
        <f>SUM($Q$3:X$3)-$P44</f>
        <v>-15.503888888888895</v>
      </c>
      <c r="Y44" s="135">
        <f>SUM($Q$3:Y$3)-$P44</f>
        <v>-10.422222222222231</v>
      </c>
      <c r="Z44" s="135">
        <f>SUM($Q$3:Z$3)-$P44</f>
        <v>-5.1255555555555645</v>
      </c>
      <c r="AA44" s="135"/>
      <c r="AC44" s="22">
        <f t="shared" si="3"/>
        <v>42083</v>
      </c>
      <c r="AD44" s="9">
        <f t="shared" si="4"/>
        <v>59</v>
      </c>
      <c r="AE44" s="135">
        <f t="shared" si="2"/>
        <v>-46.682000000000002</v>
      </c>
      <c r="AF44" s="135">
        <f>SUM($AE$3:AF$3)-$P44</f>
        <v>-39.487333333333332</v>
      </c>
      <c r="AG44" s="135">
        <f>SUM($AE$3:AG$3)-$P44</f>
        <v>-27.866999999999997</v>
      </c>
      <c r="AH44" s="135">
        <f>SUM($AE$3:AH$3)-$P44</f>
        <v>-22.29</v>
      </c>
      <c r="AI44" s="135">
        <f>SUM($AE$3:AI$3)-$P44</f>
        <v>-9.460333333333331</v>
      </c>
      <c r="AJ44" s="135">
        <f>SUM($AE$3:AJ$3)-$P44</f>
        <v>8.846666666666664</v>
      </c>
      <c r="AK44" s="135">
        <f>SUM($AE$3:AK$3)-$P44</f>
        <v>26.412999999999997</v>
      </c>
      <c r="AL44" s="135">
        <f>SUM($AE$3:AL$3)-$P44</f>
        <v>35.037666666666667</v>
      </c>
      <c r="AM44" s="135">
        <f>SUM($AE$3:AM$3)-$P44</f>
        <v>44.963999999999999</v>
      </c>
      <c r="AN44" s="135">
        <f>SUM($AE$3:AN$3)-$P44</f>
        <v>55.719333333333338</v>
      </c>
      <c r="AO44" s="135"/>
      <c r="AP44" s="135"/>
    </row>
    <row r="45" spans="1:52">
      <c r="K45" s="45"/>
      <c r="L45" s="45"/>
      <c r="M45" s="24">
        <f t="shared" si="5"/>
        <v>42084</v>
      </c>
      <c r="N45" s="57">
        <f>$H$25</f>
        <v>2</v>
      </c>
      <c r="O45" s="9">
        <f t="shared" si="11"/>
        <v>0</v>
      </c>
      <c r="P45" s="9">
        <f>SUM($N$5:N45)-SUM($O$5:O45)</f>
        <v>61</v>
      </c>
      <c r="Q45" s="135">
        <f t="shared" si="1"/>
        <v>-55.321111111111108</v>
      </c>
      <c r="R45" s="135">
        <f>SUM($Q$3:R$3)-$P45</f>
        <v>-51.027777777777779</v>
      </c>
      <c r="S45" s="135">
        <f>SUM($Q$3:S$3)-$P45</f>
        <v>-45.516111111111115</v>
      </c>
      <c r="T45" s="135">
        <f>SUM($Q$3:T$3)-$P45</f>
        <v>-41.772222222222226</v>
      </c>
      <c r="U45" s="135">
        <f>SUM($Q$3:U$3)-$P45</f>
        <v>-35.973888888888894</v>
      </c>
      <c r="V45" s="135">
        <f>SUM($Q$3:V$3)-$P45</f>
        <v>-29.02888888888889</v>
      </c>
      <c r="W45" s="135">
        <f>SUM($Q$3:W$3)-$P45</f>
        <v>-22.227222222222224</v>
      </c>
      <c r="X45" s="135">
        <f>SUM($Q$3:X$3)-$P45</f>
        <v>-17.503888888888895</v>
      </c>
      <c r="Y45" s="135">
        <f>SUM($Q$3:Y$3)-$P45</f>
        <v>-12.422222222222231</v>
      </c>
      <c r="Z45" s="135">
        <f>SUM($Q$3:Z$3)-$P45</f>
        <v>-7.1255555555555645</v>
      </c>
      <c r="AA45" s="135"/>
      <c r="AC45" s="22">
        <f t="shared" si="3"/>
        <v>42084</v>
      </c>
      <c r="AD45" s="9">
        <f t="shared" si="4"/>
        <v>61</v>
      </c>
      <c r="AE45" s="135">
        <f t="shared" si="2"/>
        <v>-48.682000000000002</v>
      </c>
      <c r="AF45" s="135">
        <f>SUM($AE$3:AF$3)-$P45</f>
        <v>-41.487333333333332</v>
      </c>
      <c r="AG45" s="135">
        <f>SUM($AE$3:AG$3)-$P45</f>
        <v>-29.866999999999997</v>
      </c>
      <c r="AH45" s="135">
        <f>SUM($AE$3:AH$3)-$P45</f>
        <v>-24.29</v>
      </c>
      <c r="AI45" s="135">
        <f>SUM($AE$3:AI$3)-$P45</f>
        <v>-11.460333333333331</v>
      </c>
      <c r="AJ45" s="135">
        <f>SUM($AE$3:AJ$3)-$P45</f>
        <v>6.846666666666664</v>
      </c>
      <c r="AK45" s="135">
        <f>SUM($AE$3:AK$3)-$P45</f>
        <v>24.412999999999997</v>
      </c>
      <c r="AL45" s="135">
        <f>SUM($AE$3:AL$3)-$P45</f>
        <v>33.037666666666667</v>
      </c>
      <c r="AM45" s="135">
        <f>SUM($AE$3:AM$3)-$P45</f>
        <v>42.963999999999999</v>
      </c>
      <c r="AN45" s="135">
        <f>SUM($AE$3:AN$3)-$P45</f>
        <v>53.719333333333338</v>
      </c>
      <c r="AO45" s="135"/>
      <c r="AP45" s="135"/>
    </row>
    <row r="46" spans="1:52">
      <c r="K46" s="45"/>
      <c r="L46" s="45"/>
      <c r="M46" s="24">
        <f t="shared" si="5"/>
        <v>42085</v>
      </c>
      <c r="N46" s="106">
        <f>$I$25</f>
        <v>0</v>
      </c>
      <c r="O46" s="9">
        <f t="shared" si="11"/>
        <v>0</v>
      </c>
      <c r="P46" s="9">
        <f>SUM($N$5:N46)-SUM($O$5:O46)</f>
        <v>61</v>
      </c>
      <c r="Q46" s="135">
        <f t="shared" si="1"/>
        <v>-55.321111111111108</v>
      </c>
      <c r="R46" s="135">
        <f>SUM($Q$3:R$3)-$P46</f>
        <v>-51.027777777777779</v>
      </c>
      <c r="S46" s="135">
        <f>SUM($Q$3:S$3)-$P46</f>
        <v>-45.516111111111115</v>
      </c>
      <c r="T46" s="135">
        <f>SUM($Q$3:T$3)-$P46</f>
        <v>-41.772222222222226</v>
      </c>
      <c r="U46" s="135">
        <f>SUM($Q$3:U$3)-$P46</f>
        <v>-35.973888888888894</v>
      </c>
      <c r="V46" s="135">
        <f>SUM($Q$3:V$3)-$P46</f>
        <v>-29.02888888888889</v>
      </c>
      <c r="W46" s="135">
        <f>SUM($Q$3:W$3)-$P46</f>
        <v>-22.227222222222224</v>
      </c>
      <c r="X46" s="135">
        <f>SUM($Q$3:X$3)-$P46</f>
        <v>-17.503888888888895</v>
      </c>
      <c r="Y46" s="135">
        <f>SUM($Q$3:Y$3)-$P46</f>
        <v>-12.422222222222231</v>
      </c>
      <c r="Z46" s="135">
        <f>SUM($Q$3:Z$3)-$P46</f>
        <v>-7.1255555555555645</v>
      </c>
      <c r="AA46" s="135"/>
      <c r="AC46" s="22">
        <f t="shared" si="3"/>
        <v>42085</v>
      </c>
      <c r="AD46" s="9">
        <f t="shared" si="4"/>
        <v>61</v>
      </c>
      <c r="AE46" s="135">
        <f t="shared" si="2"/>
        <v>-48.682000000000002</v>
      </c>
      <c r="AF46" s="135">
        <f>SUM($AE$3:AF$3)-$P46</f>
        <v>-41.487333333333332</v>
      </c>
      <c r="AG46" s="135">
        <f>SUM($AE$3:AG$3)-$P46</f>
        <v>-29.866999999999997</v>
      </c>
      <c r="AH46" s="135">
        <f>SUM($AE$3:AH$3)-$P46</f>
        <v>-24.29</v>
      </c>
      <c r="AI46" s="135">
        <f>SUM($AE$3:AI$3)-$P46</f>
        <v>-11.460333333333331</v>
      </c>
      <c r="AJ46" s="135">
        <f>SUM($AE$3:AJ$3)-$P46</f>
        <v>6.846666666666664</v>
      </c>
      <c r="AK46" s="135">
        <f>SUM($AE$3:AK$3)-$P46</f>
        <v>24.412999999999997</v>
      </c>
      <c r="AL46" s="135">
        <f>SUM($AE$3:AL$3)-$P46</f>
        <v>33.037666666666667</v>
      </c>
      <c r="AM46" s="135">
        <f>SUM($AE$3:AM$3)-$P46</f>
        <v>42.963999999999999</v>
      </c>
      <c r="AN46" s="135">
        <f>SUM($AE$3:AN$3)-$P46</f>
        <v>53.719333333333338</v>
      </c>
      <c r="AO46" s="135"/>
      <c r="AP46" s="135"/>
    </row>
    <row r="47" spans="1:52">
      <c r="K47" s="45"/>
      <c r="L47" s="45"/>
      <c r="M47" s="24">
        <f t="shared" si="5"/>
        <v>42086</v>
      </c>
      <c r="N47" s="57">
        <f>$C$25</f>
        <v>1</v>
      </c>
      <c r="O47" s="9">
        <f t="shared" si="11"/>
        <v>0</v>
      </c>
      <c r="P47" s="9">
        <f>SUM($N$5:N47)-SUM($O$5:O47)</f>
        <v>62</v>
      </c>
      <c r="Q47" s="135">
        <f t="shared" si="1"/>
        <v>-56.321111111111108</v>
      </c>
      <c r="R47" s="135">
        <f>SUM($Q$3:R$3)-$P47</f>
        <v>-52.027777777777779</v>
      </c>
      <c r="S47" s="135">
        <f>SUM($Q$3:S$3)-$P47</f>
        <v>-46.516111111111115</v>
      </c>
      <c r="T47" s="135">
        <f>SUM($Q$3:T$3)-$P47</f>
        <v>-42.772222222222226</v>
      </c>
      <c r="U47" s="135">
        <f>SUM($Q$3:U$3)-$P47</f>
        <v>-36.973888888888894</v>
      </c>
      <c r="V47" s="135">
        <f>SUM($Q$3:V$3)-$P47</f>
        <v>-30.02888888888889</v>
      </c>
      <c r="W47" s="135">
        <f>SUM($Q$3:W$3)-$P47</f>
        <v>-23.227222222222224</v>
      </c>
      <c r="X47" s="135">
        <f>SUM($Q$3:X$3)-$P47</f>
        <v>-18.503888888888895</v>
      </c>
      <c r="Y47" s="135">
        <f>SUM($Q$3:Y$3)-$P47</f>
        <v>-13.422222222222231</v>
      </c>
      <c r="Z47" s="135">
        <f>SUM($Q$3:Z$3)-$P47</f>
        <v>-8.1255555555555645</v>
      </c>
      <c r="AA47" s="135"/>
      <c r="AC47" s="22">
        <f t="shared" si="3"/>
        <v>42086</v>
      </c>
      <c r="AD47" s="9">
        <f t="shared" si="4"/>
        <v>62</v>
      </c>
      <c r="AE47" s="135">
        <f t="shared" si="2"/>
        <v>-49.682000000000002</v>
      </c>
      <c r="AF47" s="135">
        <f>SUM($AE$3:AF$3)-$P47</f>
        <v>-42.487333333333332</v>
      </c>
      <c r="AG47" s="135">
        <f>SUM($AE$3:AG$3)-$P47</f>
        <v>-30.866999999999997</v>
      </c>
      <c r="AH47" s="135">
        <f>SUM($AE$3:AH$3)-$P47</f>
        <v>-25.29</v>
      </c>
      <c r="AI47" s="135">
        <f>SUM($AE$3:AI$3)-$P47</f>
        <v>-12.460333333333331</v>
      </c>
      <c r="AJ47" s="135">
        <f>SUM($AE$3:AJ$3)-$P47</f>
        <v>5.846666666666664</v>
      </c>
      <c r="AK47" s="135">
        <f>SUM($AE$3:AK$3)-$P47</f>
        <v>23.412999999999997</v>
      </c>
      <c r="AL47" s="135">
        <f>SUM($AE$3:AL$3)-$P47</f>
        <v>32.037666666666667</v>
      </c>
      <c r="AM47" s="135">
        <f>SUM($AE$3:AM$3)-$P47</f>
        <v>41.963999999999999</v>
      </c>
      <c r="AN47" s="135">
        <f>SUM($AE$3:AN$3)-$P47</f>
        <v>52.719333333333338</v>
      </c>
      <c r="AO47" s="135"/>
      <c r="AP47" s="135"/>
    </row>
    <row r="48" spans="1:52">
      <c r="K48" s="45"/>
      <c r="L48" s="45"/>
      <c r="M48" s="24">
        <f t="shared" si="5"/>
        <v>42087</v>
      </c>
      <c r="N48" s="57">
        <f>$D$25</f>
        <v>2</v>
      </c>
      <c r="O48" s="9">
        <f t="shared" si="11"/>
        <v>0</v>
      </c>
      <c r="P48" s="9">
        <f>SUM($N$5:N48)-SUM($O$5:O48)</f>
        <v>64</v>
      </c>
      <c r="Q48" s="135">
        <f t="shared" si="1"/>
        <v>-58.321111111111108</v>
      </c>
      <c r="R48" s="135">
        <f>SUM($Q$3:R$3)-$P48</f>
        <v>-54.027777777777779</v>
      </c>
      <c r="S48" s="135">
        <f>SUM($Q$3:S$3)-$P48</f>
        <v>-48.516111111111115</v>
      </c>
      <c r="T48" s="135">
        <f>SUM($Q$3:T$3)-$P48</f>
        <v>-44.772222222222226</v>
      </c>
      <c r="U48" s="135">
        <f>SUM($Q$3:U$3)-$P48</f>
        <v>-38.973888888888894</v>
      </c>
      <c r="V48" s="135">
        <f>SUM($Q$3:V$3)-$P48</f>
        <v>-32.028888888888886</v>
      </c>
      <c r="W48" s="135">
        <f>SUM($Q$3:W$3)-$P48</f>
        <v>-25.227222222222224</v>
      </c>
      <c r="X48" s="135">
        <f>SUM($Q$3:X$3)-$P48</f>
        <v>-20.503888888888895</v>
      </c>
      <c r="Y48" s="135">
        <f>SUM($Q$3:Y$3)-$P48</f>
        <v>-15.422222222222231</v>
      </c>
      <c r="Z48" s="135">
        <f>SUM($Q$3:Z$3)-$P48</f>
        <v>-10.125555555555565</v>
      </c>
      <c r="AA48" s="135"/>
      <c r="AC48" s="22">
        <f t="shared" si="3"/>
        <v>42087</v>
      </c>
      <c r="AD48" s="9">
        <f t="shared" si="4"/>
        <v>64</v>
      </c>
      <c r="AE48" s="135">
        <f t="shared" si="2"/>
        <v>-51.682000000000002</v>
      </c>
      <c r="AF48" s="135">
        <f>SUM($AE$3:AF$3)-$P48</f>
        <v>-44.487333333333332</v>
      </c>
      <c r="AG48" s="135">
        <f>SUM($AE$3:AG$3)-$P48</f>
        <v>-32.866999999999997</v>
      </c>
      <c r="AH48" s="135">
        <f>SUM($AE$3:AH$3)-$P48</f>
        <v>-27.29</v>
      </c>
      <c r="AI48" s="135">
        <f>SUM($AE$3:AI$3)-$P48</f>
        <v>-14.460333333333331</v>
      </c>
      <c r="AJ48" s="135">
        <f>SUM($AE$3:AJ$3)-$P48</f>
        <v>3.846666666666664</v>
      </c>
      <c r="AK48" s="135">
        <f>SUM($AE$3:AK$3)-$P48</f>
        <v>21.412999999999997</v>
      </c>
      <c r="AL48" s="135">
        <f>SUM($AE$3:AL$3)-$P48</f>
        <v>30.037666666666667</v>
      </c>
      <c r="AM48" s="135">
        <f>SUM($AE$3:AM$3)-$P48</f>
        <v>39.963999999999999</v>
      </c>
      <c r="AN48" s="135">
        <f>SUM($AE$3:AN$3)-$P48</f>
        <v>50.719333333333338</v>
      </c>
      <c r="AO48" s="135"/>
      <c r="AP48" s="135"/>
    </row>
    <row r="49" spans="11:42">
      <c r="K49" s="45"/>
      <c r="L49" s="45"/>
      <c r="M49" s="24">
        <f t="shared" si="5"/>
        <v>42088</v>
      </c>
      <c r="N49" s="57">
        <f>$E$25</f>
        <v>2</v>
      </c>
      <c r="O49" s="9">
        <f t="shared" si="11"/>
        <v>0</v>
      </c>
      <c r="P49" s="9">
        <f>SUM($N$5:N49)-SUM($O$5:O49)</f>
        <v>66</v>
      </c>
      <c r="Q49" s="135">
        <f t="shared" si="1"/>
        <v>-60.321111111111108</v>
      </c>
      <c r="R49" s="135">
        <f>SUM($Q$3:R$3)-$P49</f>
        <v>-56.027777777777779</v>
      </c>
      <c r="S49" s="135">
        <f>SUM($Q$3:S$3)-$P49</f>
        <v>-50.516111111111115</v>
      </c>
      <c r="T49" s="135">
        <f>SUM($Q$3:T$3)-$P49</f>
        <v>-46.772222222222226</v>
      </c>
      <c r="U49" s="135">
        <f>SUM($Q$3:U$3)-$P49</f>
        <v>-40.973888888888894</v>
      </c>
      <c r="V49" s="135">
        <f>SUM($Q$3:V$3)-$P49</f>
        <v>-34.028888888888886</v>
      </c>
      <c r="W49" s="135">
        <f>SUM($Q$3:W$3)-$P49</f>
        <v>-27.227222222222224</v>
      </c>
      <c r="X49" s="135">
        <f>SUM($Q$3:X$3)-$P49</f>
        <v>-22.503888888888895</v>
      </c>
      <c r="Y49" s="135">
        <f>SUM($Q$3:Y$3)-$P49</f>
        <v>-17.422222222222231</v>
      </c>
      <c r="Z49" s="135">
        <f>SUM($Q$3:Z$3)-$P49</f>
        <v>-12.125555555555565</v>
      </c>
      <c r="AA49" s="135"/>
      <c r="AC49" s="22">
        <f t="shared" si="3"/>
        <v>42088</v>
      </c>
      <c r="AD49" s="9">
        <f t="shared" si="4"/>
        <v>66</v>
      </c>
      <c r="AE49" s="135">
        <f t="shared" si="2"/>
        <v>-53.682000000000002</v>
      </c>
      <c r="AF49" s="135">
        <f>SUM($AE$3:AF$3)-$P49</f>
        <v>-46.487333333333332</v>
      </c>
      <c r="AG49" s="135">
        <f>SUM($AE$3:AG$3)-$P49</f>
        <v>-34.866999999999997</v>
      </c>
      <c r="AH49" s="135">
        <f>SUM($AE$3:AH$3)-$P49</f>
        <v>-29.29</v>
      </c>
      <c r="AI49" s="135">
        <f>SUM($AE$3:AI$3)-$P49</f>
        <v>-16.460333333333331</v>
      </c>
      <c r="AJ49" s="135">
        <f>SUM($AE$3:AJ$3)-$P49</f>
        <v>1.846666666666664</v>
      </c>
      <c r="AK49" s="135">
        <f>SUM($AE$3:AK$3)-$P49</f>
        <v>19.412999999999997</v>
      </c>
      <c r="AL49" s="135">
        <f>SUM($AE$3:AL$3)-$P49</f>
        <v>28.037666666666667</v>
      </c>
      <c r="AM49" s="135">
        <f>SUM($AE$3:AM$3)-$P49</f>
        <v>37.963999999999999</v>
      </c>
      <c r="AN49" s="135">
        <f>SUM($AE$3:AN$3)-$P49</f>
        <v>48.719333333333338</v>
      </c>
      <c r="AO49" s="135"/>
      <c r="AP49" s="135"/>
    </row>
    <row r="50" spans="11:42">
      <c r="K50" s="45"/>
      <c r="L50" s="45"/>
      <c r="M50" s="24">
        <f t="shared" si="5"/>
        <v>42089</v>
      </c>
      <c r="N50" s="57">
        <f>$F$25</f>
        <v>2</v>
      </c>
      <c r="O50" s="9">
        <f t="shared" si="11"/>
        <v>0</v>
      </c>
      <c r="P50" s="9">
        <f>SUM($N$5:N50)-SUM($O$5:O50)</f>
        <v>68</v>
      </c>
      <c r="Q50" s="135">
        <f t="shared" si="1"/>
        <v>-62.321111111111108</v>
      </c>
      <c r="R50" s="135">
        <f>SUM($Q$3:R$3)-$P50</f>
        <v>-58.027777777777779</v>
      </c>
      <c r="S50" s="135">
        <f>SUM($Q$3:S$3)-$P50</f>
        <v>-52.516111111111115</v>
      </c>
      <c r="T50" s="135">
        <f>SUM($Q$3:T$3)-$P50</f>
        <v>-48.772222222222226</v>
      </c>
      <c r="U50" s="135">
        <f>SUM($Q$3:U$3)-$P50</f>
        <v>-42.973888888888894</v>
      </c>
      <c r="V50" s="135">
        <f>SUM($Q$3:V$3)-$P50</f>
        <v>-36.028888888888886</v>
      </c>
      <c r="W50" s="135">
        <f>SUM($Q$3:W$3)-$P50</f>
        <v>-29.227222222222224</v>
      </c>
      <c r="X50" s="135">
        <f>SUM($Q$3:X$3)-$P50</f>
        <v>-24.503888888888895</v>
      </c>
      <c r="Y50" s="135">
        <f>SUM($Q$3:Y$3)-$P50</f>
        <v>-19.422222222222231</v>
      </c>
      <c r="Z50" s="135">
        <f>SUM($Q$3:Z$3)-$P50</f>
        <v>-14.125555555555565</v>
      </c>
      <c r="AA50" s="135"/>
      <c r="AC50" s="22">
        <f t="shared" si="3"/>
        <v>42089</v>
      </c>
      <c r="AD50" s="9">
        <f t="shared" si="4"/>
        <v>68</v>
      </c>
      <c r="AE50" s="135">
        <f t="shared" si="2"/>
        <v>-55.682000000000002</v>
      </c>
      <c r="AF50" s="135">
        <f>SUM($AE$3:AF$3)-$P50</f>
        <v>-48.487333333333332</v>
      </c>
      <c r="AG50" s="135">
        <f>SUM($AE$3:AG$3)-$P50</f>
        <v>-36.866999999999997</v>
      </c>
      <c r="AH50" s="135">
        <f>SUM($AE$3:AH$3)-$P50</f>
        <v>-31.29</v>
      </c>
      <c r="AI50" s="135">
        <f>SUM($AE$3:AI$3)-$P50</f>
        <v>-18.460333333333331</v>
      </c>
      <c r="AJ50" s="135">
        <f>SUM($AE$3:AJ$3)-$P50</f>
        <v>-0.15333333333333599</v>
      </c>
      <c r="AK50" s="135">
        <f>SUM($AE$3:AK$3)-$P50</f>
        <v>17.412999999999997</v>
      </c>
      <c r="AL50" s="135">
        <f>SUM($AE$3:AL$3)-$P50</f>
        <v>26.037666666666667</v>
      </c>
      <c r="AM50" s="135">
        <f>SUM($AE$3:AM$3)-$P50</f>
        <v>35.963999999999999</v>
      </c>
      <c r="AN50" s="135">
        <f>SUM($AE$3:AN$3)-$P50</f>
        <v>46.719333333333338</v>
      </c>
      <c r="AO50" s="135"/>
      <c r="AP50" s="135"/>
    </row>
    <row r="51" spans="11:42">
      <c r="K51" s="45"/>
      <c r="L51" s="45"/>
      <c r="M51" s="24">
        <f t="shared" si="5"/>
        <v>42090</v>
      </c>
      <c r="N51" s="57">
        <f>$G$25</f>
        <v>2</v>
      </c>
      <c r="O51" s="9">
        <f t="shared" si="11"/>
        <v>0</v>
      </c>
      <c r="P51" s="9">
        <f>SUM($N$5:N51)-SUM($O$5:O51)</f>
        <v>70</v>
      </c>
      <c r="Q51" s="135">
        <f t="shared" si="1"/>
        <v>-64.321111111111108</v>
      </c>
      <c r="R51" s="135">
        <f>SUM($Q$3:R$3)-$P51</f>
        <v>-60.027777777777779</v>
      </c>
      <c r="S51" s="135">
        <f>SUM($Q$3:S$3)-$P51</f>
        <v>-54.516111111111115</v>
      </c>
      <c r="T51" s="135">
        <f>SUM($Q$3:T$3)-$P51</f>
        <v>-50.772222222222226</v>
      </c>
      <c r="U51" s="135">
        <f>SUM($Q$3:U$3)-$P51</f>
        <v>-44.973888888888894</v>
      </c>
      <c r="V51" s="135">
        <f>SUM($Q$3:V$3)-$P51</f>
        <v>-38.028888888888886</v>
      </c>
      <c r="W51" s="135">
        <f>SUM($Q$3:W$3)-$P51</f>
        <v>-31.227222222222224</v>
      </c>
      <c r="X51" s="135">
        <f>SUM($Q$3:X$3)-$P51</f>
        <v>-26.503888888888895</v>
      </c>
      <c r="Y51" s="135">
        <f>SUM($Q$3:Y$3)-$P51</f>
        <v>-21.422222222222231</v>
      </c>
      <c r="Z51" s="135">
        <f>SUM($Q$3:Z$3)-$P51</f>
        <v>-16.125555555555565</v>
      </c>
      <c r="AA51" s="135"/>
      <c r="AC51" s="22">
        <f t="shared" si="3"/>
        <v>42090</v>
      </c>
      <c r="AD51" s="9">
        <f t="shared" si="4"/>
        <v>70</v>
      </c>
      <c r="AE51" s="135">
        <f t="shared" si="2"/>
        <v>-57.682000000000002</v>
      </c>
      <c r="AF51" s="135">
        <f>SUM($AE$3:AF$3)-$P51</f>
        <v>-50.487333333333332</v>
      </c>
      <c r="AG51" s="135">
        <f>SUM($AE$3:AG$3)-$P51</f>
        <v>-38.866999999999997</v>
      </c>
      <c r="AH51" s="135">
        <f>SUM($AE$3:AH$3)-$P51</f>
        <v>-33.29</v>
      </c>
      <c r="AI51" s="135">
        <f>SUM($AE$3:AI$3)-$P51</f>
        <v>-20.460333333333331</v>
      </c>
      <c r="AJ51" s="135">
        <f>SUM($AE$3:AJ$3)-$P51</f>
        <v>-2.153333333333336</v>
      </c>
      <c r="AK51" s="135">
        <f>SUM($AE$3:AK$3)-$P51</f>
        <v>15.412999999999997</v>
      </c>
      <c r="AL51" s="135">
        <f>SUM($AE$3:AL$3)-$P51</f>
        <v>24.037666666666667</v>
      </c>
      <c r="AM51" s="135">
        <f>SUM($AE$3:AM$3)-$P51</f>
        <v>33.963999999999999</v>
      </c>
      <c r="AN51" s="135">
        <f>SUM($AE$3:AN$3)-$P51</f>
        <v>44.719333333333338</v>
      </c>
      <c r="AO51" s="135"/>
      <c r="AP51" s="135"/>
    </row>
    <row r="52" spans="11:42">
      <c r="K52" s="45"/>
      <c r="L52" s="45"/>
      <c r="M52" s="24">
        <f t="shared" si="5"/>
        <v>42091</v>
      </c>
      <c r="N52" s="57">
        <f>$H$25</f>
        <v>2</v>
      </c>
      <c r="O52" s="9">
        <f t="shared" si="11"/>
        <v>0</v>
      </c>
      <c r="P52" s="9">
        <f>SUM($N$5:N52)-SUM($O$5:O52)</f>
        <v>72</v>
      </c>
      <c r="Q52" s="135">
        <f t="shared" si="1"/>
        <v>-66.321111111111108</v>
      </c>
      <c r="R52" s="135">
        <f>SUM($Q$3:R$3)-$P52</f>
        <v>-62.027777777777779</v>
      </c>
      <c r="S52" s="135">
        <f>SUM($Q$3:S$3)-$P52</f>
        <v>-56.516111111111115</v>
      </c>
      <c r="T52" s="135">
        <f>SUM($Q$3:T$3)-$P52</f>
        <v>-52.772222222222226</v>
      </c>
      <c r="U52" s="135">
        <f>SUM($Q$3:U$3)-$P52</f>
        <v>-46.973888888888894</v>
      </c>
      <c r="V52" s="135">
        <f>SUM($Q$3:V$3)-$P52</f>
        <v>-40.028888888888886</v>
      </c>
      <c r="W52" s="135">
        <f>SUM($Q$3:W$3)-$P52</f>
        <v>-33.227222222222224</v>
      </c>
      <c r="X52" s="135">
        <f>SUM($Q$3:X$3)-$P52</f>
        <v>-28.503888888888895</v>
      </c>
      <c r="Y52" s="135">
        <f>SUM($Q$3:Y$3)-$P52</f>
        <v>-23.422222222222231</v>
      </c>
      <c r="Z52" s="135">
        <f>SUM($Q$3:Z$3)-$P52</f>
        <v>-18.125555555555565</v>
      </c>
      <c r="AA52" s="135"/>
      <c r="AC52" s="22">
        <f t="shared" si="3"/>
        <v>42091</v>
      </c>
      <c r="AD52" s="9">
        <f t="shared" si="4"/>
        <v>72</v>
      </c>
      <c r="AE52" s="135">
        <f t="shared" si="2"/>
        <v>-59.682000000000002</v>
      </c>
      <c r="AF52" s="135">
        <f>SUM($AE$3:AF$3)-$P52</f>
        <v>-52.487333333333332</v>
      </c>
      <c r="AG52" s="135">
        <f>SUM($AE$3:AG$3)-$P52</f>
        <v>-40.866999999999997</v>
      </c>
      <c r="AH52" s="135">
        <f>SUM($AE$3:AH$3)-$P52</f>
        <v>-35.29</v>
      </c>
      <c r="AI52" s="135">
        <f>SUM($AE$3:AI$3)-$P52</f>
        <v>-22.460333333333331</v>
      </c>
      <c r="AJ52" s="135">
        <f>SUM($AE$3:AJ$3)-$P52</f>
        <v>-4.153333333333336</v>
      </c>
      <c r="AK52" s="135">
        <f>SUM($AE$3:AK$3)-$P52</f>
        <v>13.412999999999997</v>
      </c>
      <c r="AL52" s="135">
        <f>SUM($AE$3:AL$3)-$P52</f>
        <v>22.037666666666667</v>
      </c>
      <c r="AM52" s="135">
        <f>SUM($AE$3:AM$3)-$P52</f>
        <v>31.963999999999999</v>
      </c>
      <c r="AN52" s="135">
        <f>SUM($AE$3:AN$3)-$P52</f>
        <v>42.719333333333338</v>
      </c>
      <c r="AO52" s="135"/>
      <c r="AP52" s="135"/>
    </row>
    <row r="53" spans="11:42">
      <c r="K53" s="45"/>
      <c r="L53" s="45"/>
      <c r="M53" s="24">
        <f t="shared" si="5"/>
        <v>42092</v>
      </c>
      <c r="N53" s="106">
        <f>$I$25</f>
        <v>0</v>
      </c>
      <c r="O53" s="9">
        <f t="shared" si="11"/>
        <v>0</v>
      </c>
      <c r="P53" s="9">
        <f>SUM($N$5:N53)-SUM($O$5:O53)</f>
        <v>72</v>
      </c>
      <c r="Q53" s="135">
        <f t="shared" si="1"/>
        <v>-66.321111111111108</v>
      </c>
      <c r="R53" s="135">
        <f>SUM($Q$3:R$3)-$P53</f>
        <v>-62.027777777777779</v>
      </c>
      <c r="S53" s="135">
        <f>SUM($Q$3:S$3)-$P53</f>
        <v>-56.516111111111115</v>
      </c>
      <c r="T53" s="135">
        <f>SUM($Q$3:T$3)-$P53</f>
        <v>-52.772222222222226</v>
      </c>
      <c r="U53" s="135">
        <f>SUM($Q$3:U$3)-$P53</f>
        <v>-46.973888888888894</v>
      </c>
      <c r="V53" s="135">
        <f>SUM($Q$3:V$3)-$P53</f>
        <v>-40.028888888888886</v>
      </c>
      <c r="W53" s="135">
        <f>SUM($Q$3:W$3)-$P53</f>
        <v>-33.227222222222224</v>
      </c>
      <c r="X53" s="135">
        <f>SUM($Q$3:X$3)-$P53</f>
        <v>-28.503888888888895</v>
      </c>
      <c r="Y53" s="135">
        <f>SUM($Q$3:Y$3)-$P53</f>
        <v>-23.422222222222231</v>
      </c>
      <c r="Z53" s="135">
        <f>SUM($Q$3:Z$3)-$P53</f>
        <v>-18.125555555555565</v>
      </c>
      <c r="AA53" s="135"/>
      <c r="AC53" s="22">
        <f t="shared" si="3"/>
        <v>42092</v>
      </c>
      <c r="AD53" s="9">
        <f t="shared" si="4"/>
        <v>72</v>
      </c>
      <c r="AE53" s="135">
        <f t="shared" si="2"/>
        <v>-59.682000000000002</v>
      </c>
      <c r="AF53" s="135">
        <f>SUM($AE$3:AF$3)-$P53</f>
        <v>-52.487333333333332</v>
      </c>
      <c r="AG53" s="135">
        <f>SUM($AE$3:AG$3)-$P53</f>
        <v>-40.866999999999997</v>
      </c>
      <c r="AH53" s="135">
        <f>SUM($AE$3:AH$3)-$P53</f>
        <v>-35.29</v>
      </c>
      <c r="AI53" s="135">
        <f>SUM($AE$3:AI$3)-$P53</f>
        <v>-22.460333333333331</v>
      </c>
      <c r="AJ53" s="135">
        <f>SUM($AE$3:AJ$3)-$P53</f>
        <v>-4.153333333333336</v>
      </c>
      <c r="AK53" s="135">
        <f>SUM($AE$3:AK$3)-$P53</f>
        <v>13.412999999999997</v>
      </c>
      <c r="AL53" s="135">
        <f>SUM($AE$3:AL$3)-$P53</f>
        <v>22.037666666666667</v>
      </c>
      <c r="AM53" s="135">
        <f>SUM($AE$3:AM$3)-$P53</f>
        <v>31.963999999999999</v>
      </c>
      <c r="AN53" s="135">
        <f>SUM($AE$3:AN$3)-$P53</f>
        <v>42.719333333333338</v>
      </c>
      <c r="AO53" s="135"/>
      <c r="AP53" s="135"/>
    </row>
    <row r="54" spans="11:42">
      <c r="K54" s="45"/>
      <c r="L54" s="45"/>
      <c r="M54" s="24">
        <f t="shared" si="5"/>
        <v>42093</v>
      </c>
      <c r="N54" s="57">
        <f>$C$25</f>
        <v>1</v>
      </c>
      <c r="O54" s="9">
        <f t="shared" si="11"/>
        <v>0</v>
      </c>
      <c r="P54" s="9">
        <f>SUM($N$5:N54)-SUM($O$5:O54)</f>
        <v>73</v>
      </c>
      <c r="Q54" s="135">
        <f t="shared" si="1"/>
        <v>-67.321111111111108</v>
      </c>
      <c r="R54" s="135">
        <f>SUM($Q$3:R$3)-$P54</f>
        <v>-63.027777777777779</v>
      </c>
      <c r="S54" s="135">
        <f>SUM($Q$3:S$3)-$P54</f>
        <v>-57.516111111111115</v>
      </c>
      <c r="T54" s="135">
        <f>SUM($Q$3:T$3)-$P54</f>
        <v>-53.772222222222226</v>
      </c>
      <c r="U54" s="135">
        <f>SUM($Q$3:U$3)-$P54</f>
        <v>-47.973888888888894</v>
      </c>
      <c r="V54" s="135">
        <f>SUM($Q$3:V$3)-$P54</f>
        <v>-41.028888888888886</v>
      </c>
      <c r="W54" s="135">
        <f>SUM($Q$3:W$3)-$P54</f>
        <v>-34.227222222222224</v>
      </c>
      <c r="X54" s="135">
        <f>SUM($Q$3:X$3)-$P54</f>
        <v>-29.503888888888895</v>
      </c>
      <c r="Y54" s="135">
        <f>SUM($Q$3:Y$3)-$P54</f>
        <v>-24.422222222222231</v>
      </c>
      <c r="Z54" s="135">
        <f>SUM($Q$3:Z$3)-$P54</f>
        <v>-19.125555555555565</v>
      </c>
      <c r="AA54" s="135"/>
      <c r="AC54" s="22">
        <f t="shared" si="3"/>
        <v>42093</v>
      </c>
      <c r="AD54" s="9">
        <f t="shared" si="4"/>
        <v>73</v>
      </c>
      <c r="AE54" s="135">
        <f t="shared" si="2"/>
        <v>-60.682000000000002</v>
      </c>
      <c r="AF54" s="135">
        <f>SUM($AE$3:AF$3)-$P54</f>
        <v>-53.487333333333332</v>
      </c>
      <c r="AG54" s="135">
        <f>SUM($AE$3:AG$3)-$P54</f>
        <v>-41.866999999999997</v>
      </c>
      <c r="AH54" s="135">
        <f>SUM($AE$3:AH$3)-$P54</f>
        <v>-36.29</v>
      </c>
      <c r="AI54" s="135">
        <f>SUM($AE$3:AI$3)-$P54</f>
        <v>-23.460333333333331</v>
      </c>
      <c r="AJ54" s="135">
        <f>SUM($AE$3:AJ$3)-$P54</f>
        <v>-5.153333333333336</v>
      </c>
      <c r="AK54" s="135">
        <f>SUM($AE$3:AK$3)-$P54</f>
        <v>12.412999999999997</v>
      </c>
      <c r="AL54" s="135">
        <f>SUM($AE$3:AL$3)-$P54</f>
        <v>21.037666666666667</v>
      </c>
      <c r="AM54" s="135">
        <f>SUM($AE$3:AM$3)-$P54</f>
        <v>30.963999999999999</v>
      </c>
      <c r="AN54" s="135">
        <f>SUM($AE$3:AN$3)-$P54</f>
        <v>41.719333333333338</v>
      </c>
      <c r="AO54" s="135"/>
      <c r="AP54" s="135"/>
    </row>
    <row r="55" spans="11:42">
      <c r="K55" s="45"/>
      <c r="L55" s="45"/>
      <c r="M55" s="24">
        <f t="shared" si="5"/>
        <v>42094</v>
      </c>
      <c r="N55" s="57">
        <f>$D$25</f>
        <v>2</v>
      </c>
      <c r="O55" s="9">
        <f t="shared" si="11"/>
        <v>0</v>
      </c>
      <c r="P55" s="9">
        <f>SUM($N$5:N55)-SUM($O$5:O55)</f>
        <v>75</v>
      </c>
      <c r="Q55" s="135">
        <f t="shared" si="1"/>
        <v>-69.321111111111108</v>
      </c>
      <c r="R55" s="135">
        <f>SUM($Q$3:R$3)-$P55</f>
        <v>-65.027777777777771</v>
      </c>
      <c r="S55" s="135">
        <f>SUM($Q$3:S$3)-$P55</f>
        <v>-59.516111111111115</v>
      </c>
      <c r="T55" s="135">
        <f>SUM($Q$3:T$3)-$P55</f>
        <v>-55.772222222222226</v>
      </c>
      <c r="U55" s="135">
        <f>SUM($Q$3:U$3)-$P55</f>
        <v>-49.973888888888894</v>
      </c>
      <c r="V55" s="135">
        <f>SUM($Q$3:V$3)-$P55</f>
        <v>-43.028888888888886</v>
      </c>
      <c r="W55" s="135">
        <f>SUM($Q$3:W$3)-$P55</f>
        <v>-36.227222222222224</v>
      </c>
      <c r="X55" s="135">
        <f>SUM($Q$3:X$3)-$P55</f>
        <v>-31.503888888888895</v>
      </c>
      <c r="Y55" s="135">
        <f>SUM($Q$3:Y$3)-$P55</f>
        <v>-26.422222222222231</v>
      </c>
      <c r="Z55" s="135">
        <f>SUM($Q$3:Z$3)-$P55</f>
        <v>-21.125555555555565</v>
      </c>
      <c r="AA55" s="135"/>
      <c r="AC55" s="22">
        <f t="shared" si="3"/>
        <v>42094</v>
      </c>
      <c r="AD55" s="9">
        <f t="shared" si="4"/>
        <v>75</v>
      </c>
      <c r="AE55" s="135">
        <f t="shared" si="2"/>
        <v>-62.682000000000002</v>
      </c>
      <c r="AF55" s="135">
        <f>SUM($AE$3:AF$3)-$P55</f>
        <v>-55.487333333333332</v>
      </c>
      <c r="AG55" s="135">
        <f>SUM($AE$3:AG$3)-$P55</f>
        <v>-43.866999999999997</v>
      </c>
      <c r="AH55" s="135">
        <f>SUM($AE$3:AH$3)-$P55</f>
        <v>-38.29</v>
      </c>
      <c r="AI55" s="135">
        <f>SUM($AE$3:AI$3)-$P55</f>
        <v>-25.460333333333331</v>
      </c>
      <c r="AJ55" s="135">
        <f>SUM($AE$3:AJ$3)-$P55</f>
        <v>-7.153333333333336</v>
      </c>
      <c r="AK55" s="135">
        <f>SUM($AE$3:AK$3)-$P55</f>
        <v>10.412999999999997</v>
      </c>
      <c r="AL55" s="135">
        <f>SUM($AE$3:AL$3)-$P55</f>
        <v>19.037666666666667</v>
      </c>
      <c r="AM55" s="135">
        <f>SUM($AE$3:AM$3)-$P55</f>
        <v>28.963999999999999</v>
      </c>
      <c r="AN55" s="135">
        <f>SUM($AE$3:AN$3)-$P55</f>
        <v>39.719333333333338</v>
      </c>
      <c r="AO55" s="135"/>
      <c r="AP55" s="135"/>
    </row>
    <row r="56" spans="11:42">
      <c r="K56" s="45"/>
      <c r="L56" s="45"/>
      <c r="M56" s="24">
        <f t="shared" si="5"/>
        <v>42095</v>
      </c>
      <c r="N56" s="57">
        <f>$E$25</f>
        <v>2</v>
      </c>
      <c r="O56" s="9">
        <f t="shared" si="11"/>
        <v>0</v>
      </c>
      <c r="P56" s="9">
        <f>SUM($N$5:N56)-SUM($O$5:O56)</f>
        <v>77</v>
      </c>
      <c r="Q56" s="135">
        <f t="shared" si="1"/>
        <v>-71.321111111111108</v>
      </c>
      <c r="R56" s="135">
        <f>SUM($Q$3:R$3)-$P56</f>
        <v>-67.027777777777771</v>
      </c>
      <c r="S56" s="135">
        <f>SUM($Q$3:S$3)-$P56</f>
        <v>-61.516111111111115</v>
      </c>
      <c r="T56" s="135">
        <f>SUM($Q$3:T$3)-$P56</f>
        <v>-57.772222222222226</v>
      </c>
      <c r="U56" s="135">
        <f>SUM($Q$3:U$3)-$P56</f>
        <v>-51.973888888888894</v>
      </c>
      <c r="V56" s="135">
        <f>SUM($Q$3:V$3)-$P56</f>
        <v>-45.028888888888886</v>
      </c>
      <c r="W56" s="135">
        <f>SUM($Q$3:W$3)-$P56</f>
        <v>-38.227222222222224</v>
      </c>
      <c r="X56" s="135">
        <f>SUM($Q$3:X$3)-$P56</f>
        <v>-33.503888888888895</v>
      </c>
      <c r="Y56" s="135">
        <f>SUM($Q$3:Y$3)-$P56</f>
        <v>-28.422222222222231</v>
      </c>
      <c r="Z56" s="135">
        <f>SUM($Q$3:Z$3)-$P56</f>
        <v>-23.125555555555565</v>
      </c>
      <c r="AA56" s="135"/>
      <c r="AC56" s="22">
        <f t="shared" si="3"/>
        <v>42095</v>
      </c>
      <c r="AD56" s="9">
        <f t="shared" si="4"/>
        <v>77</v>
      </c>
      <c r="AE56" s="135">
        <f t="shared" si="2"/>
        <v>-64.682000000000002</v>
      </c>
      <c r="AF56" s="135">
        <f>SUM($AE$3:AF$3)-$P56</f>
        <v>-57.487333333333332</v>
      </c>
      <c r="AG56" s="135">
        <f>SUM($AE$3:AG$3)-$P56</f>
        <v>-45.866999999999997</v>
      </c>
      <c r="AH56" s="135">
        <f>SUM($AE$3:AH$3)-$P56</f>
        <v>-40.29</v>
      </c>
      <c r="AI56" s="135">
        <f>SUM($AE$3:AI$3)-$P56</f>
        <v>-27.460333333333331</v>
      </c>
      <c r="AJ56" s="135">
        <f>SUM($AE$3:AJ$3)-$P56</f>
        <v>-9.153333333333336</v>
      </c>
      <c r="AK56" s="135">
        <f>SUM($AE$3:AK$3)-$P56</f>
        <v>8.4129999999999967</v>
      </c>
      <c r="AL56" s="135">
        <f>SUM($AE$3:AL$3)-$P56</f>
        <v>17.037666666666667</v>
      </c>
      <c r="AM56" s="135">
        <f>SUM($AE$3:AM$3)-$P56</f>
        <v>26.963999999999999</v>
      </c>
      <c r="AN56" s="135">
        <f>SUM($AE$3:AN$3)-$P56</f>
        <v>37.719333333333338</v>
      </c>
      <c r="AO56" s="135"/>
      <c r="AP56" s="135"/>
    </row>
    <row r="57" spans="11:42">
      <c r="K57" s="45"/>
      <c r="L57" s="45"/>
      <c r="M57" s="24">
        <f t="shared" si="5"/>
        <v>42096</v>
      </c>
      <c r="N57" s="57">
        <f>$F$25</f>
        <v>2</v>
      </c>
      <c r="O57" s="9">
        <f t="shared" si="11"/>
        <v>0</v>
      </c>
      <c r="P57" s="9">
        <f>SUM($N$5:N57)-SUM($O$5:O57)</f>
        <v>79</v>
      </c>
      <c r="Q57" s="135">
        <f t="shared" si="1"/>
        <v>-73.321111111111108</v>
      </c>
      <c r="R57" s="135">
        <f>SUM($Q$3:R$3)-$P57</f>
        <v>-69.027777777777771</v>
      </c>
      <c r="S57" s="135">
        <f>SUM($Q$3:S$3)-$P57</f>
        <v>-63.516111111111115</v>
      </c>
      <c r="T57" s="135">
        <f>SUM($Q$3:T$3)-$P57</f>
        <v>-59.772222222222226</v>
      </c>
      <c r="U57" s="135">
        <f>SUM($Q$3:U$3)-$P57</f>
        <v>-53.973888888888894</v>
      </c>
      <c r="V57" s="135">
        <f>SUM($Q$3:V$3)-$P57</f>
        <v>-47.028888888888886</v>
      </c>
      <c r="W57" s="135">
        <f>SUM($Q$3:W$3)-$P57</f>
        <v>-40.227222222222224</v>
      </c>
      <c r="X57" s="135">
        <f>SUM($Q$3:X$3)-$P57</f>
        <v>-35.503888888888895</v>
      </c>
      <c r="Y57" s="135">
        <f>SUM($Q$3:Y$3)-$P57</f>
        <v>-30.422222222222231</v>
      </c>
      <c r="Z57" s="135">
        <f>SUM($Q$3:Z$3)-$P57</f>
        <v>-25.125555555555565</v>
      </c>
      <c r="AA57" s="135"/>
      <c r="AC57" s="22">
        <f t="shared" si="3"/>
        <v>42096</v>
      </c>
      <c r="AD57" s="9">
        <f t="shared" si="4"/>
        <v>79</v>
      </c>
      <c r="AE57" s="135">
        <f t="shared" si="2"/>
        <v>-66.682000000000002</v>
      </c>
      <c r="AF57" s="135">
        <f>SUM($AE$3:AF$3)-$P57</f>
        <v>-59.487333333333332</v>
      </c>
      <c r="AG57" s="135">
        <f>SUM($AE$3:AG$3)-$P57</f>
        <v>-47.866999999999997</v>
      </c>
      <c r="AH57" s="135">
        <f>SUM($AE$3:AH$3)-$P57</f>
        <v>-42.29</v>
      </c>
      <c r="AI57" s="135">
        <f>SUM($AE$3:AI$3)-$P57</f>
        <v>-29.460333333333331</v>
      </c>
      <c r="AJ57" s="135">
        <f>SUM($AE$3:AJ$3)-$P57</f>
        <v>-11.153333333333336</v>
      </c>
      <c r="AK57" s="135">
        <f>SUM($AE$3:AK$3)-$P57</f>
        <v>6.4129999999999967</v>
      </c>
      <c r="AL57" s="135">
        <f>SUM($AE$3:AL$3)-$P57</f>
        <v>15.037666666666667</v>
      </c>
      <c r="AM57" s="135">
        <f>SUM($AE$3:AM$3)-$P57</f>
        <v>24.963999999999999</v>
      </c>
      <c r="AN57" s="135">
        <f>SUM($AE$3:AN$3)-$P57</f>
        <v>35.719333333333338</v>
      </c>
      <c r="AO57" s="135"/>
      <c r="AP57" s="135"/>
    </row>
    <row r="58" spans="11:42">
      <c r="K58" s="45"/>
      <c r="L58" s="45"/>
      <c r="M58" s="24">
        <f t="shared" si="5"/>
        <v>42097</v>
      </c>
      <c r="N58" s="57">
        <f>$G$25</f>
        <v>2</v>
      </c>
      <c r="O58" s="9">
        <f t="shared" si="11"/>
        <v>0</v>
      </c>
      <c r="P58" s="9">
        <f>SUM($N$5:N58)-SUM($O$5:O58)</f>
        <v>81</v>
      </c>
      <c r="Q58" s="135">
        <f t="shared" si="1"/>
        <v>-75.321111111111108</v>
      </c>
      <c r="R58" s="135">
        <f>SUM($Q$3:R$3)-$P58</f>
        <v>-71.027777777777771</v>
      </c>
      <c r="S58" s="135">
        <f>SUM($Q$3:S$3)-$P58</f>
        <v>-65.516111111111115</v>
      </c>
      <c r="T58" s="135">
        <f>SUM($Q$3:T$3)-$P58</f>
        <v>-61.772222222222226</v>
      </c>
      <c r="U58" s="135">
        <f>SUM($Q$3:U$3)-$P58</f>
        <v>-55.973888888888894</v>
      </c>
      <c r="V58" s="135">
        <f>SUM($Q$3:V$3)-$P58</f>
        <v>-49.028888888888886</v>
      </c>
      <c r="W58" s="135">
        <f>SUM($Q$3:W$3)-$P58</f>
        <v>-42.227222222222224</v>
      </c>
      <c r="X58" s="135">
        <f>SUM($Q$3:X$3)-$P58</f>
        <v>-37.503888888888895</v>
      </c>
      <c r="Y58" s="135">
        <f>SUM($Q$3:Y$3)-$P58</f>
        <v>-32.422222222222231</v>
      </c>
      <c r="Z58" s="135">
        <f>SUM($Q$3:Z$3)-$P58</f>
        <v>-27.125555555555565</v>
      </c>
      <c r="AA58" s="135"/>
      <c r="AC58" s="22">
        <f t="shared" si="3"/>
        <v>42097</v>
      </c>
      <c r="AD58" s="9">
        <f t="shared" si="4"/>
        <v>81</v>
      </c>
      <c r="AE58" s="135">
        <f t="shared" si="2"/>
        <v>-68.682000000000002</v>
      </c>
      <c r="AF58" s="135">
        <f>SUM($AE$3:AF$3)-$P58</f>
        <v>-61.487333333333332</v>
      </c>
      <c r="AG58" s="135">
        <f>SUM($AE$3:AG$3)-$P58</f>
        <v>-49.866999999999997</v>
      </c>
      <c r="AH58" s="135">
        <f>SUM($AE$3:AH$3)-$P58</f>
        <v>-44.29</v>
      </c>
      <c r="AI58" s="135">
        <f>SUM($AE$3:AI$3)-$P58</f>
        <v>-31.460333333333331</v>
      </c>
      <c r="AJ58" s="135">
        <f>SUM($AE$3:AJ$3)-$P58</f>
        <v>-13.153333333333336</v>
      </c>
      <c r="AK58" s="135">
        <f>SUM($AE$3:AK$3)-$P58</f>
        <v>4.4129999999999967</v>
      </c>
      <c r="AL58" s="135">
        <f>SUM($AE$3:AL$3)-$P58</f>
        <v>13.037666666666667</v>
      </c>
      <c r="AM58" s="135">
        <f>SUM($AE$3:AM$3)-$P58</f>
        <v>22.963999999999999</v>
      </c>
      <c r="AN58" s="135">
        <f>SUM($AE$3:AN$3)-$P58</f>
        <v>33.719333333333338</v>
      </c>
      <c r="AO58" s="135"/>
      <c r="AP58" s="135"/>
    </row>
    <row r="59" spans="11:42">
      <c r="K59" s="45"/>
      <c r="L59" s="45"/>
      <c r="M59" s="24">
        <f t="shared" si="5"/>
        <v>42098</v>
      </c>
      <c r="N59" s="57">
        <f>$H$25</f>
        <v>2</v>
      </c>
      <c r="O59" s="9">
        <f t="shared" si="11"/>
        <v>0</v>
      </c>
      <c r="P59" s="9">
        <f>SUM($N$5:N59)-SUM($O$5:O59)</f>
        <v>83</v>
      </c>
      <c r="Q59" s="135">
        <f t="shared" si="1"/>
        <v>-77.321111111111108</v>
      </c>
      <c r="R59" s="135">
        <f>SUM($Q$3:R$3)-$P59</f>
        <v>-73.027777777777771</v>
      </c>
      <c r="S59" s="135">
        <f>SUM($Q$3:S$3)-$P59</f>
        <v>-67.516111111111115</v>
      </c>
      <c r="T59" s="135">
        <f>SUM($Q$3:T$3)-$P59</f>
        <v>-63.772222222222226</v>
      </c>
      <c r="U59" s="135">
        <f>SUM($Q$3:U$3)-$P59</f>
        <v>-57.973888888888894</v>
      </c>
      <c r="V59" s="135">
        <f>SUM($Q$3:V$3)-$P59</f>
        <v>-51.028888888888886</v>
      </c>
      <c r="W59" s="135">
        <f>SUM($Q$3:W$3)-$P59</f>
        <v>-44.227222222222224</v>
      </c>
      <c r="X59" s="135">
        <f>SUM($Q$3:X$3)-$P59</f>
        <v>-39.503888888888895</v>
      </c>
      <c r="Y59" s="135">
        <f>SUM($Q$3:Y$3)-$P59</f>
        <v>-34.422222222222231</v>
      </c>
      <c r="Z59" s="135">
        <f>SUM($Q$3:Z$3)-$P59</f>
        <v>-29.125555555555565</v>
      </c>
      <c r="AA59" s="135"/>
      <c r="AC59" s="22">
        <f t="shared" si="3"/>
        <v>42098</v>
      </c>
      <c r="AD59" s="9">
        <f t="shared" si="4"/>
        <v>83</v>
      </c>
      <c r="AE59" s="135">
        <f t="shared" si="2"/>
        <v>-70.682000000000002</v>
      </c>
      <c r="AF59" s="135">
        <f>SUM($AE$3:AF$3)-$P59</f>
        <v>-63.487333333333332</v>
      </c>
      <c r="AG59" s="135">
        <f>SUM($AE$3:AG$3)-$P59</f>
        <v>-51.866999999999997</v>
      </c>
      <c r="AH59" s="135">
        <f>SUM($AE$3:AH$3)-$P59</f>
        <v>-46.29</v>
      </c>
      <c r="AI59" s="135">
        <f>SUM($AE$3:AI$3)-$P59</f>
        <v>-33.460333333333331</v>
      </c>
      <c r="AJ59" s="135">
        <f>SUM($AE$3:AJ$3)-$P59</f>
        <v>-15.153333333333336</v>
      </c>
      <c r="AK59" s="135">
        <f>SUM($AE$3:AK$3)-$P59</f>
        <v>2.4129999999999967</v>
      </c>
      <c r="AL59" s="135">
        <f>SUM($AE$3:AL$3)-$P59</f>
        <v>11.037666666666667</v>
      </c>
      <c r="AM59" s="135">
        <f>SUM($AE$3:AM$3)-$P59</f>
        <v>20.963999999999999</v>
      </c>
      <c r="AN59" s="135">
        <f>SUM($AE$3:AN$3)-$P59</f>
        <v>31.719333333333338</v>
      </c>
      <c r="AO59" s="135"/>
      <c r="AP59" s="135"/>
    </row>
    <row r="60" spans="11:42">
      <c r="K60" s="45"/>
      <c r="L60" s="45"/>
      <c r="M60" s="24">
        <f t="shared" si="5"/>
        <v>42099</v>
      </c>
      <c r="N60" s="106">
        <f>$I$25</f>
        <v>0</v>
      </c>
      <c r="O60" s="9">
        <f t="shared" si="11"/>
        <v>0</v>
      </c>
      <c r="P60" s="9">
        <f>SUM($N$5:N60)-SUM($O$5:O60)</f>
        <v>83</v>
      </c>
      <c r="Q60" s="135">
        <f t="shared" si="1"/>
        <v>-77.321111111111108</v>
      </c>
      <c r="R60" s="135">
        <f>SUM($Q$3:R$3)-$P60</f>
        <v>-73.027777777777771</v>
      </c>
      <c r="S60" s="135">
        <f>SUM($Q$3:S$3)-$P60</f>
        <v>-67.516111111111115</v>
      </c>
      <c r="T60" s="135">
        <f>SUM($Q$3:T$3)-$P60</f>
        <v>-63.772222222222226</v>
      </c>
      <c r="U60" s="135">
        <f>SUM($Q$3:U$3)-$P60</f>
        <v>-57.973888888888894</v>
      </c>
      <c r="V60" s="135">
        <f>SUM($Q$3:V$3)-$P60</f>
        <v>-51.028888888888886</v>
      </c>
      <c r="W60" s="135">
        <f>SUM($Q$3:W$3)-$P60</f>
        <v>-44.227222222222224</v>
      </c>
      <c r="X60" s="135">
        <f>SUM($Q$3:X$3)-$P60</f>
        <v>-39.503888888888895</v>
      </c>
      <c r="Y60" s="135">
        <f>SUM($Q$3:Y$3)-$P60</f>
        <v>-34.422222222222231</v>
      </c>
      <c r="Z60" s="135">
        <f>SUM($Q$3:Z$3)-$P60</f>
        <v>-29.125555555555565</v>
      </c>
      <c r="AA60" s="135"/>
      <c r="AC60" s="22">
        <f t="shared" si="3"/>
        <v>42099</v>
      </c>
      <c r="AD60" s="9">
        <f t="shared" si="4"/>
        <v>83</v>
      </c>
      <c r="AE60" s="135">
        <f t="shared" si="2"/>
        <v>-70.682000000000002</v>
      </c>
      <c r="AF60" s="135">
        <f>SUM($AE$3:AF$3)-$P60</f>
        <v>-63.487333333333332</v>
      </c>
      <c r="AG60" s="135">
        <f>SUM($AE$3:AG$3)-$P60</f>
        <v>-51.866999999999997</v>
      </c>
      <c r="AH60" s="135">
        <f>SUM($AE$3:AH$3)-$P60</f>
        <v>-46.29</v>
      </c>
      <c r="AI60" s="135">
        <f>SUM($AE$3:AI$3)-$P60</f>
        <v>-33.460333333333331</v>
      </c>
      <c r="AJ60" s="135">
        <f>SUM($AE$3:AJ$3)-$P60</f>
        <v>-15.153333333333336</v>
      </c>
      <c r="AK60" s="135">
        <f>SUM($AE$3:AK$3)-$P60</f>
        <v>2.4129999999999967</v>
      </c>
      <c r="AL60" s="135">
        <f>SUM($AE$3:AL$3)-$P60</f>
        <v>11.037666666666667</v>
      </c>
      <c r="AM60" s="135">
        <f>SUM($AE$3:AM$3)-$P60</f>
        <v>20.963999999999999</v>
      </c>
      <c r="AN60" s="135">
        <f>SUM($AE$3:AN$3)-$P60</f>
        <v>31.719333333333338</v>
      </c>
      <c r="AO60" s="135"/>
      <c r="AP60" s="135"/>
    </row>
    <row r="61" spans="11:42">
      <c r="K61" s="45"/>
      <c r="L61" s="45"/>
      <c r="M61" s="24">
        <f t="shared" si="5"/>
        <v>42100</v>
      </c>
      <c r="N61" s="57">
        <f>$C$25</f>
        <v>1</v>
      </c>
      <c r="O61" s="9">
        <f t="shared" si="11"/>
        <v>0</v>
      </c>
      <c r="P61" s="9">
        <f>SUM($N$5:N61)-SUM($O$5:O61)</f>
        <v>84</v>
      </c>
      <c r="Q61" s="135">
        <f t="shared" si="1"/>
        <v>-78.321111111111108</v>
      </c>
      <c r="R61" s="135">
        <f>SUM($Q$3:R$3)-$P61</f>
        <v>-74.027777777777771</v>
      </c>
      <c r="S61" s="135">
        <f>SUM($Q$3:S$3)-$P61</f>
        <v>-68.516111111111115</v>
      </c>
      <c r="T61" s="135">
        <f>SUM($Q$3:T$3)-$P61</f>
        <v>-64.772222222222226</v>
      </c>
      <c r="U61" s="135">
        <f>SUM($Q$3:U$3)-$P61</f>
        <v>-58.973888888888894</v>
      </c>
      <c r="V61" s="135">
        <f>SUM($Q$3:V$3)-$P61</f>
        <v>-52.028888888888886</v>
      </c>
      <c r="W61" s="135">
        <f>SUM($Q$3:W$3)-$P61</f>
        <v>-45.227222222222224</v>
      </c>
      <c r="X61" s="135">
        <f>SUM($Q$3:X$3)-$P61</f>
        <v>-40.503888888888895</v>
      </c>
      <c r="Y61" s="135">
        <f>SUM($Q$3:Y$3)-$P61</f>
        <v>-35.422222222222231</v>
      </c>
      <c r="Z61" s="135">
        <f>SUM($Q$3:Z$3)-$P61</f>
        <v>-30.125555555555565</v>
      </c>
      <c r="AA61" s="135"/>
      <c r="AC61" s="22">
        <f t="shared" si="3"/>
        <v>42100</v>
      </c>
      <c r="AD61" s="9">
        <f t="shared" si="4"/>
        <v>84</v>
      </c>
      <c r="AE61" s="135">
        <f t="shared" si="2"/>
        <v>-71.682000000000002</v>
      </c>
      <c r="AF61" s="135">
        <f>SUM($AE$3:AF$3)-$P61</f>
        <v>-64.487333333333339</v>
      </c>
      <c r="AG61" s="135">
        <f>SUM($AE$3:AG$3)-$P61</f>
        <v>-52.866999999999997</v>
      </c>
      <c r="AH61" s="135">
        <f>SUM($AE$3:AH$3)-$P61</f>
        <v>-47.29</v>
      </c>
      <c r="AI61" s="135">
        <f>SUM($AE$3:AI$3)-$P61</f>
        <v>-34.460333333333331</v>
      </c>
      <c r="AJ61" s="135">
        <f>SUM($AE$3:AJ$3)-$P61</f>
        <v>-16.153333333333336</v>
      </c>
      <c r="AK61" s="135">
        <f>SUM($AE$3:AK$3)-$P61</f>
        <v>1.4129999999999967</v>
      </c>
      <c r="AL61" s="135">
        <f>SUM($AE$3:AL$3)-$P61</f>
        <v>10.037666666666667</v>
      </c>
      <c r="AM61" s="135">
        <f>SUM($AE$3:AM$3)-$P61</f>
        <v>19.963999999999999</v>
      </c>
      <c r="AN61" s="135">
        <f>SUM($AE$3:AN$3)-$P61</f>
        <v>30.719333333333338</v>
      </c>
      <c r="AO61" s="135"/>
      <c r="AP61" s="135"/>
    </row>
    <row r="62" spans="11:42">
      <c r="K62" s="45"/>
      <c r="L62" s="45"/>
      <c r="M62" s="24">
        <f t="shared" si="5"/>
        <v>42101</v>
      </c>
      <c r="N62" s="57">
        <f>$D$25</f>
        <v>2</v>
      </c>
      <c r="O62" s="9">
        <f t="shared" si="11"/>
        <v>0</v>
      </c>
      <c r="P62" s="9">
        <f>SUM($N$5:N62)-SUM($O$5:O62)</f>
        <v>86</v>
      </c>
      <c r="Q62" s="135">
        <f t="shared" si="1"/>
        <v>-80.321111111111108</v>
      </c>
      <c r="R62" s="135">
        <f>SUM($Q$3:R$3)-$P62</f>
        <v>-76.027777777777771</v>
      </c>
      <c r="S62" s="135">
        <f>SUM($Q$3:S$3)-$P62</f>
        <v>-70.516111111111115</v>
      </c>
      <c r="T62" s="135">
        <f>SUM($Q$3:T$3)-$P62</f>
        <v>-66.772222222222226</v>
      </c>
      <c r="U62" s="135">
        <f>SUM($Q$3:U$3)-$P62</f>
        <v>-60.973888888888894</v>
      </c>
      <c r="V62" s="135">
        <f>SUM($Q$3:V$3)-$P62</f>
        <v>-54.028888888888886</v>
      </c>
      <c r="W62" s="135">
        <f>SUM($Q$3:W$3)-$P62</f>
        <v>-47.227222222222224</v>
      </c>
      <c r="X62" s="135">
        <f>SUM($Q$3:X$3)-$P62</f>
        <v>-42.503888888888895</v>
      </c>
      <c r="Y62" s="135">
        <f>SUM($Q$3:Y$3)-$P62</f>
        <v>-37.422222222222231</v>
      </c>
      <c r="Z62" s="135">
        <f>SUM($Q$3:Z$3)-$P62</f>
        <v>-32.125555555555565</v>
      </c>
      <c r="AA62" s="135"/>
      <c r="AC62" s="22">
        <f t="shared" si="3"/>
        <v>42101</v>
      </c>
      <c r="AD62" s="9">
        <f t="shared" si="4"/>
        <v>86</v>
      </c>
      <c r="AE62" s="135">
        <f t="shared" si="2"/>
        <v>-73.682000000000002</v>
      </c>
      <c r="AF62" s="135">
        <f>SUM($AE$3:AF$3)-$P62</f>
        <v>-66.487333333333339</v>
      </c>
      <c r="AG62" s="135">
        <f>SUM($AE$3:AG$3)-$P62</f>
        <v>-54.866999999999997</v>
      </c>
      <c r="AH62" s="135">
        <f>SUM($AE$3:AH$3)-$P62</f>
        <v>-49.29</v>
      </c>
      <c r="AI62" s="135">
        <f>SUM($AE$3:AI$3)-$P62</f>
        <v>-36.460333333333331</v>
      </c>
      <c r="AJ62" s="135">
        <f>SUM($AE$3:AJ$3)-$P62</f>
        <v>-18.153333333333336</v>
      </c>
      <c r="AK62" s="135">
        <f>SUM($AE$3:AK$3)-$P62</f>
        <v>-0.5870000000000033</v>
      </c>
      <c r="AL62" s="135">
        <f>SUM($AE$3:AL$3)-$P62</f>
        <v>8.0376666666666665</v>
      </c>
      <c r="AM62" s="135">
        <f>SUM($AE$3:AM$3)-$P62</f>
        <v>17.963999999999999</v>
      </c>
      <c r="AN62" s="135">
        <f>SUM($AE$3:AN$3)-$P62</f>
        <v>28.719333333333338</v>
      </c>
      <c r="AO62" s="135"/>
      <c r="AP62" s="135"/>
    </row>
    <row r="63" spans="11:42">
      <c r="K63" s="45"/>
      <c r="L63" s="45"/>
      <c r="M63" s="24">
        <f t="shared" si="5"/>
        <v>42102</v>
      </c>
      <c r="N63" s="57">
        <f>$E$25</f>
        <v>2</v>
      </c>
      <c r="O63" s="9">
        <f t="shared" si="11"/>
        <v>0</v>
      </c>
      <c r="P63" s="9">
        <f>SUM($N$5:N63)-SUM($O$5:O63)</f>
        <v>88</v>
      </c>
      <c r="Q63" s="135">
        <f t="shared" si="1"/>
        <v>-82.321111111111108</v>
      </c>
      <c r="R63" s="135">
        <f>SUM($Q$3:R$3)-$P63</f>
        <v>-78.027777777777771</v>
      </c>
      <c r="S63" s="135">
        <f>SUM($Q$3:S$3)-$P63</f>
        <v>-72.516111111111115</v>
      </c>
      <c r="T63" s="135">
        <f>SUM($Q$3:T$3)-$P63</f>
        <v>-68.772222222222226</v>
      </c>
      <c r="U63" s="135">
        <f>SUM($Q$3:U$3)-$P63</f>
        <v>-62.973888888888894</v>
      </c>
      <c r="V63" s="135">
        <f>SUM($Q$3:V$3)-$P63</f>
        <v>-56.028888888888886</v>
      </c>
      <c r="W63" s="135">
        <f>SUM($Q$3:W$3)-$P63</f>
        <v>-49.227222222222224</v>
      </c>
      <c r="X63" s="135">
        <f>SUM($Q$3:X$3)-$P63</f>
        <v>-44.503888888888895</v>
      </c>
      <c r="Y63" s="135">
        <f>SUM($Q$3:Y$3)-$P63</f>
        <v>-39.422222222222231</v>
      </c>
      <c r="Z63" s="135">
        <f>SUM($Q$3:Z$3)-$P63</f>
        <v>-34.125555555555565</v>
      </c>
      <c r="AA63" s="135"/>
      <c r="AC63" s="22">
        <f t="shared" si="3"/>
        <v>42102</v>
      </c>
      <c r="AD63" s="9">
        <f t="shared" si="4"/>
        <v>88</v>
      </c>
      <c r="AE63" s="135">
        <f t="shared" si="2"/>
        <v>-75.682000000000002</v>
      </c>
      <c r="AF63" s="135">
        <f>SUM($AE$3:AF$3)-$P63</f>
        <v>-68.487333333333339</v>
      </c>
      <c r="AG63" s="135">
        <f>SUM($AE$3:AG$3)-$P63</f>
        <v>-56.866999999999997</v>
      </c>
      <c r="AH63" s="135">
        <f>SUM($AE$3:AH$3)-$P63</f>
        <v>-51.29</v>
      </c>
      <c r="AI63" s="135">
        <f>SUM($AE$3:AI$3)-$P63</f>
        <v>-38.460333333333331</v>
      </c>
      <c r="AJ63" s="135">
        <f>SUM($AE$3:AJ$3)-$P63</f>
        <v>-20.153333333333336</v>
      </c>
      <c r="AK63" s="135">
        <f>SUM($AE$3:AK$3)-$P63</f>
        <v>-2.5870000000000033</v>
      </c>
      <c r="AL63" s="135">
        <f>SUM($AE$3:AL$3)-$P63</f>
        <v>6.0376666666666665</v>
      </c>
      <c r="AM63" s="135">
        <f>SUM($AE$3:AM$3)-$P63</f>
        <v>15.963999999999999</v>
      </c>
      <c r="AN63" s="135">
        <f>SUM($AE$3:AN$3)-$P63</f>
        <v>26.719333333333338</v>
      </c>
      <c r="AO63" s="135"/>
      <c r="AP63" s="135"/>
    </row>
    <row r="64" spans="11:42">
      <c r="K64" s="45"/>
      <c r="L64" s="45"/>
      <c r="M64" s="24">
        <f t="shared" si="5"/>
        <v>42103</v>
      </c>
      <c r="N64" s="57">
        <f>$F$25</f>
        <v>2</v>
      </c>
      <c r="O64" s="9">
        <f t="shared" si="11"/>
        <v>0</v>
      </c>
      <c r="P64" s="9">
        <f>SUM($N$5:N64)-SUM($O$5:O64)</f>
        <v>90</v>
      </c>
      <c r="Q64" s="135">
        <f t="shared" si="1"/>
        <v>-84.321111111111108</v>
      </c>
      <c r="R64" s="135">
        <f>SUM($Q$3:R$3)-$P64</f>
        <v>-80.027777777777771</v>
      </c>
      <c r="S64" s="135">
        <f>SUM($Q$3:S$3)-$P64</f>
        <v>-74.516111111111115</v>
      </c>
      <c r="T64" s="135">
        <f>SUM($Q$3:T$3)-$P64</f>
        <v>-70.772222222222226</v>
      </c>
      <c r="U64" s="135">
        <f>SUM($Q$3:U$3)-$P64</f>
        <v>-64.973888888888894</v>
      </c>
      <c r="V64" s="135">
        <f>SUM($Q$3:V$3)-$P64</f>
        <v>-58.028888888888886</v>
      </c>
      <c r="W64" s="135">
        <f>SUM($Q$3:W$3)-$P64</f>
        <v>-51.227222222222224</v>
      </c>
      <c r="X64" s="135">
        <f>SUM($Q$3:X$3)-$P64</f>
        <v>-46.503888888888895</v>
      </c>
      <c r="Y64" s="135">
        <f>SUM($Q$3:Y$3)-$P64</f>
        <v>-41.422222222222231</v>
      </c>
      <c r="Z64" s="135">
        <f>SUM($Q$3:Z$3)-$P64</f>
        <v>-36.125555555555565</v>
      </c>
      <c r="AA64" s="135"/>
      <c r="AC64" s="22">
        <f t="shared" si="3"/>
        <v>42103</v>
      </c>
      <c r="AD64" s="9">
        <f t="shared" si="4"/>
        <v>90</v>
      </c>
      <c r="AE64" s="135">
        <f t="shared" si="2"/>
        <v>-77.682000000000002</v>
      </c>
      <c r="AF64" s="135">
        <f>SUM($AE$3:AF$3)-$P64</f>
        <v>-70.487333333333339</v>
      </c>
      <c r="AG64" s="135">
        <f>SUM($AE$3:AG$3)-$P64</f>
        <v>-58.866999999999997</v>
      </c>
      <c r="AH64" s="135">
        <f>SUM($AE$3:AH$3)-$P64</f>
        <v>-53.29</v>
      </c>
      <c r="AI64" s="135">
        <f>SUM($AE$3:AI$3)-$P64</f>
        <v>-40.460333333333331</v>
      </c>
      <c r="AJ64" s="135">
        <f>SUM($AE$3:AJ$3)-$P64</f>
        <v>-22.153333333333336</v>
      </c>
      <c r="AK64" s="135">
        <f>SUM($AE$3:AK$3)-$P64</f>
        <v>-4.5870000000000033</v>
      </c>
      <c r="AL64" s="135">
        <f>SUM($AE$3:AL$3)-$P64</f>
        <v>4.0376666666666665</v>
      </c>
      <c r="AM64" s="135">
        <f>SUM($AE$3:AM$3)-$P64</f>
        <v>13.963999999999999</v>
      </c>
      <c r="AN64" s="135">
        <f>SUM($AE$3:AN$3)-$P64</f>
        <v>24.719333333333338</v>
      </c>
      <c r="AO64" s="135"/>
      <c r="AP64" s="135"/>
    </row>
    <row r="65" spans="11:42">
      <c r="K65" s="45"/>
      <c r="L65" s="45"/>
      <c r="M65" s="24">
        <f t="shared" si="5"/>
        <v>42104</v>
      </c>
      <c r="N65" s="57">
        <f>$G$25</f>
        <v>2</v>
      </c>
      <c r="O65" s="9">
        <f t="shared" si="11"/>
        <v>0</v>
      </c>
      <c r="P65" s="9">
        <f>SUM($N$5:N65)-SUM($O$5:O65)</f>
        <v>92</v>
      </c>
      <c r="Q65" s="135">
        <f t="shared" si="1"/>
        <v>-86.321111111111108</v>
      </c>
      <c r="R65" s="135">
        <f>SUM($Q$3:R$3)-$P65</f>
        <v>-82.027777777777771</v>
      </c>
      <c r="S65" s="135">
        <f>SUM($Q$3:S$3)-$P65</f>
        <v>-76.516111111111115</v>
      </c>
      <c r="T65" s="135">
        <f>SUM($Q$3:T$3)-$P65</f>
        <v>-72.772222222222226</v>
      </c>
      <c r="U65" s="135">
        <f>SUM($Q$3:U$3)-$P65</f>
        <v>-66.973888888888894</v>
      </c>
      <c r="V65" s="135">
        <f>SUM($Q$3:V$3)-$P65</f>
        <v>-60.028888888888886</v>
      </c>
      <c r="W65" s="135">
        <f>SUM($Q$3:W$3)-$P65</f>
        <v>-53.227222222222224</v>
      </c>
      <c r="X65" s="135">
        <f>SUM($Q$3:X$3)-$P65</f>
        <v>-48.503888888888895</v>
      </c>
      <c r="Y65" s="135">
        <f>SUM($Q$3:Y$3)-$P65</f>
        <v>-43.422222222222231</v>
      </c>
      <c r="Z65" s="135">
        <f>SUM($Q$3:Z$3)-$P65</f>
        <v>-38.125555555555565</v>
      </c>
      <c r="AA65" s="135"/>
      <c r="AC65" s="22">
        <f t="shared" si="3"/>
        <v>42104</v>
      </c>
      <c r="AD65" s="9">
        <f t="shared" si="4"/>
        <v>92</v>
      </c>
      <c r="AE65" s="135">
        <f t="shared" si="2"/>
        <v>-79.682000000000002</v>
      </c>
      <c r="AF65" s="135">
        <f>SUM($AE$3:AF$3)-$P65</f>
        <v>-72.487333333333339</v>
      </c>
      <c r="AG65" s="135">
        <f>SUM($AE$3:AG$3)-$P65</f>
        <v>-60.866999999999997</v>
      </c>
      <c r="AH65" s="135">
        <f>SUM($AE$3:AH$3)-$P65</f>
        <v>-55.29</v>
      </c>
      <c r="AI65" s="135">
        <f>SUM($AE$3:AI$3)-$P65</f>
        <v>-42.460333333333331</v>
      </c>
      <c r="AJ65" s="135">
        <f>SUM($AE$3:AJ$3)-$P65</f>
        <v>-24.153333333333336</v>
      </c>
      <c r="AK65" s="135">
        <f>SUM($AE$3:AK$3)-$P65</f>
        <v>-6.5870000000000033</v>
      </c>
      <c r="AL65" s="135">
        <f>SUM($AE$3:AL$3)-$P65</f>
        <v>2.0376666666666665</v>
      </c>
      <c r="AM65" s="135">
        <f>SUM($AE$3:AM$3)-$P65</f>
        <v>11.963999999999999</v>
      </c>
      <c r="AN65" s="135">
        <f>SUM($AE$3:AN$3)-$P65</f>
        <v>22.719333333333338</v>
      </c>
      <c r="AO65" s="135"/>
      <c r="AP65" s="135"/>
    </row>
    <row r="66" spans="11:42">
      <c r="K66" s="45"/>
      <c r="L66" s="45"/>
      <c r="M66" s="24">
        <f t="shared" si="5"/>
        <v>42105</v>
      </c>
      <c r="N66" s="57">
        <f>$H$25</f>
        <v>2</v>
      </c>
      <c r="O66" s="9">
        <f t="shared" si="11"/>
        <v>0</v>
      </c>
      <c r="P66" s="9">
        <f>SUM($N$5:N66)-SUM($O$5:O66)</f>
        <v>94</v>
      </c>
      <c r="Q66" s="135">
        <f t="shared" si="1"/>
        <v>-88.321111111111108</v>
      </c>
      <c r="R66" s="135">
        <f>SUM($Q$3:R$3)-$P66</f>
        <v>-84.027777777777771</v>
      </c>
      <c r="S66" s="135">
        <f>SUM($Q$3:S$3)-$P66</f>
        <v>-78.516111111111115</v>
      </c>
      <c r="T66" s="135">
        <f>SUM($Q$3:T$3)-$P66</f>
        <v>-74.772222222222226</v>
      </c>
      <c r="U66" s="135">
        <f>SUM($Q$3:U$3)-$P66</f>
        <v>-68.973888888888894</v>
      </c>
      <c r="V66" s="135">
        <f>SUM($Q$3:V$3)-$P66</f>
        <v>-62.028888888888886</v>
      </c>
      <c r="W66" s="135">
        <f>SUM($Q$3:W$3)-$P66</f>
        <v>-55.227222222222224</v>
      </c>
      <c r="X66" s="135">
        <f>SUM($Q$3:X$3)-$P66</f>
        <v>-50.503888888888895</v>
      </c>
      <c r="Y66" s="135">
        <f>SUM($Q$3:Y$3)-$P66</f>
        <v>-45.422222222222231</v>
      </c>
      <c r="Z66" s="135">
        <f>SUM($Q$3:Z$3)-$P66</f>
        <v>-40.125555555555565</v>
      </c>
      <c r="AA66" s="135"/>
      <c r="AC66" s="22">
        <f t="shared" si="3"/>
        <v>42105</v>
      </c>
      <c r="AD66" s="9">
        <f t="shared" si="4"/>
        <v>94</v>
      </c>
      <c r="AE66" s="135">
        <f t="shared" si="2"/>
        <v>-81.682000000000002</v>
      </c>
      <c r="AF66" s="135">
        <f>SUM($AE$3:AF$3)-$P66</f>
        <v>-74.487333333333339</v>
      </c>
      <c r="AG66" s="135">
        <f>SUM($AE$3:AG$3)-$P66</f>
        <v>-62.866999999999997</v>
      </c>
      <c r="AH66" s="135">
        <f>SUM($AE$3:AH$3)-$P66</f>
        <v>-57.29</v>
      </c>
      <c r="AI66" s="135">
        <f>SUM($AE$3:AI$3)-$P66</f>
        <v>-44.460333333333331</v>
      </c>
      <c r="AJ66" s="135">
        <f>SUM($AE$3:AJ$3)-$P66</f>
        <v>-26.153333333333336</v>
      </c>
      <c r="AK66" s="135">
        <f>SUM($AE$3:AK$3)-$P66</f>
        <v>-8.5870000000000033</v>
      </c>
      <c r="AL66" s="135">
        <f>SUM($AE$3:AL$3)-$P66</f>
        <v>3.7666666666666515E-2</v>
      </c>
      <c r="AM66" s="135">
        <f>SUM($AE$3:AM$3)-$P66</f>
        <v>9.9639999999999986</v>
      </c>
      <c r="AN66" s="135">
        <f>SUM($AE$3:AN$3)-$P66</f>
        <v>20.719333333333338</v>
      </c>
      <c r="AO66" s="135"/>
      <c r="AP66" s="135"/>
    </row>
    <row r="67" spans="11:42">
      <c r="K67" s="45"/>
      <c r="L67" s="45"/>
      <c r="M67" s="24">
        <f t="shared" si="5"/>
        <v>42106</v>
      </c>
      <c r="N67" s="106">
        <f>$I$25</f>
        <v>0</v>
      </c>
      <c r="O67" s="9">
        <f t="shared" si="11"/>
        <v>0</v>
      </c>
      <c r="P67" s="9">
        <f>SUM($N$5:N67)-SUM($O$5:O67)</f>
        <v>94</v>
      </c>
      <c r="Q67" s="135">
        <f t="shared" si="1"/>
        <v>-88.321111111111108</v>
      </c>
      <c r="R67" s="135">
        <f>SUM($Q$3:R$3)-$P67</f>
        <v>-84.027777777777771</v>
      </c>
      <c r="S67" s="135">
        <f>SUM($Q$3:S$3)-$P67</f>
        <v>-78.516111111111115</v>
      </c>
      <c r="T67" s="135">
        <f>SUM($Q$3:T$3)-$P67</f>
        <v>-74.772222222222226</v>
      </c>
      <c r="U67" s="135">
        <f>SUM($Q$3:U$3)-$P67</f>
        <v>-68.973888888888894</v>
      </c>
      <c r="V67" s="135">
        <f>SUM($Q$3:V$3)-$P67</f>
        <v>-62.028888888888886</v>
      </c>
      <c r="W67" s="135">
        <f>SUM($Q$3:W$3)-$P67</f>
        <v>-55.227222222222224</v>
      </c>
      <c r="X67" s="135">
        <f>SUM($Q$3:X$3)-$P67</f>
        <v>-50.503888888888895</v>
      </c>
      <c r="Y67" s="135">
        <f>SUM($Q$3:Y$3)-$P67</f>
        <v>-45.422222222222231</v>
      </c>
      <c r="Z67" s="135">
        <f>SUM($Q$3:Z$3)-$P67</f>
        <v>-40.125555555555565</v>
      </c>
      <c r="AA67" s="135"/>
      <c r="AC67" s="22">
        <f t="shared" si="3"/>
        <v>42106</v>
      </c>
      <c r="AD67" s="9">
        <f t="shared" si="4"/>
        <v>94</v>
      </c>
      <c r="AE67" s="135">
        <f t="shared" si="2"/>
        <v>-81.682000000000002</v>
      </c>
      <c r="AF67" s="135">
        <f>SUM($AE$3:AF$3)-$P67</f>
        <v>-74.487333333333339</v>
      </c>
      <c r="AG67" s="135">
        <f>SUM($AE$3:AG$3)-$P67</f>
        <v>-62.866999999999997</v>
      </c>
      <c r="AH67" s="135">
        <f>SUM($AE$3:AH$3)-$P67</f>
        <v>-57.29</v>
      </c>
      <c r="AI67" s="135">
        <f>SUM($AE$3:AI$3)-$P67</f>
        <v>-44.460333333333331</v>
      </c>
      <c r="AJ67" s="135">
        <f>SUM($AE$3:AJ$3)-$P67</f>
        <v>-26.153333333333336</v>
      </c>
      <c r="AK67" s="135">
        <f>SUM($AE$3:AK$3)-$P67</f>
        <v>-8.5870000000000033</v>
      </c>
      <c r="AL67" s="135">
        <f>SUM($AE$3:AL$3)-$P67</f>
        <v>3.7666666666666515E-2</v>
      </c>
      <c r="AM67" s="135">
        <f>SUM($AE$3:AM$3)-$P67</f>
        <v>9.9639999999999986</v>
      </c>
      <c r="AN67" s="135">
        <f>SUM($AE$3:AN$3)-$P67</f>
        <v>20.719333333333338</v>
      </c>
      <c r="AO67" s="135"/>
      <c r="AP67" s="135"/>
    </row>
    <row r="68" spans="11:42">
      <c r="K68" s="45"/>
      <c r="L68" s="45"/>
      <c r="M68" s="24">
        <f t="shared" si="5"/>
        <v>42107</v>
      </c>
      <c r="N68" s="57">
        <f>$C$25</f>
        <v>1</v>
      </c>
      <c r="O68" s="9">
        <f t="shared" si="11"/>
        <v>0</v>
      </c>
      <c r="P68" s="9">
        <f>SUM($N$5:N68)-SUM($O$5:O68)</f>
        <v>95</v>
      </c>
      <c r="Q68" s="135">
        <f t="shared" si="1"/>
        <v>-89.321111111111108</v>
      </c>
      <c r="R68" s="135">
        <f>SUM($Q$3:R$3)-$P68</f>
        <v>-85.027777777777771</v>
      </c>
      <c r="S68" s="135">
        <f>SUM($Q$3:S$3)-$P68</f>
        <v>-79.516111111111115</v>
      </c>
      <c r="T68" s="135">
        <f>SUM($Q$3:T$3)-$P68</f>
        <v>-75.772222222222226</v>
      </c>
      <c r="U68" s="135">
        <f>SUM($Q$3:U$3)-$P68</f>
        <v>-69.973888888888894</v>
      </c>
      <c r="V68" s="135">
        <f>SUM($Q$3:V$3)-$P68</f>
        <v>-63.028888888888886</v>
      </c>
      <c r="W68" s="135">
        <f>SUM($Q$3:W$3)-$P68</f>
        <v>-56.227222222222224</v>
      </c>
      <c r="X68" s="135">
        <f>SUM($Q$3:X$3)-$P68</f>
        <v>-51.503888888888895</v>
      </c>
      <c r="Y68" s="135">
        <f>SUM($Q$3:Y$3)-$P68</f>
        <v>-46.422222222222231</v>
      </c>
      <c r="Z68" s="135">
        <f>SUM($Q$3:Z$3)-$P68</f>
        <v>-41.125555555555565</v>
      </c>
      <c r="AA68" s="135"/>
      <c r="AC68" s="22">
        <f t="shared" si="3"/>
        <v>42107</v>
      </c>
      <c r="AD68" s="9">
        <f t="shared" si="4"/>
        <v>95</v>
      </c>
      <c r="AE68" s="135">
        <f t="shared" si="2"/>
        <v>-82.682000000000002</v>
      </c>
      <c r="AF68" s="135">
        <f>SUM($AE$3:AF$3)-$P68</f>
        <v>-75.487333333333339</v>
      </c>
      <c r="AG68" s="135">
        <f>SUM($AE$3:AG$3)-$P68</f>
        <v>-63.866999999999997</v>
      </c>
      <c r="AH68" s="135">
        <f>SUM($AE$3:AH$3)-$P68</f>
        <v>-58.29</v>
      </c>
      <c r="AI68" s="135">
        <f>SUM($AE$3:AI$3)-$P68</f>
        <v>-45.460333333333331</v>
      </c>
      <c r="AJ68" s="135">
        <f>SUM($AE$3:AJ$3)-$P68</f>
        <v>-27.153333333333336</v>
      </c>
      <c r="AK68" s="135">
        <f>SUM($AE$3:AK$3)-$P68</f>
        <v>-9.5870000000000033</v>
      </c>
      <c r="AL68" s="135">
        <f>SUM($AE$3:AL$3)-$P68</f>
        <v>-0.96233333333333348</v>
      </c>
      <c r="AM68" s="135">
        <f>SUM($AE$3:AM$3)-$P68</f>
        <v>8.9639999999999986</v>
      </c>
      <c r="AN68" s="135">
        <f>SUM($AE$3:AN$3)-$P68</f>
        <v>19.719333333333338</v>
      </c>
      <c r="AO68" s="135"/>
      <c r="AP68" s="135"/>
    </row>
    <row r="69" spans="11:42">
      <c r="K69" s="45"/>
      <c r="L69" s="45"/>
      <c r="M69" s="24">
        <f t="shared" si="5"/>
        <v>42108</v>
      </c>
      <c r="N69" s="57">
        <f>$D$25</f>
        <v>2</v>
      </c>
      <c r="O69" s="9">
        <f t="shared" ref="O69:O100" si="12">IFERROR(VLOOKUP($M69,$K$5:$N$26,4,FALSE),0)</f>
        <v>0</v>
      </c>
      <c r="P69" s="9">
        <f>SUM($N$5:N69)-SUM($O$5:O69)</f>
        <v>97</v>
      </c>
      <c r="Q69" s="135">
        <f t="shared" ref="Q69:Q132" si="13">$Q$3-$P69</f>
        <v>-91.321111111111108</v>
      </c>
      <c r="R69" s="135">
        <f>SUM($Q$3:R$3)-$P69</f>
        <v>-87.027777777777771</v>
      </c>
      <c r="S69" s="135">
        <f>SUM($Q$3:S$3)-$P69</f>
        <v>-81.516111111111115</v>
      </c>
      <c r="T69" s="135">
        <f>SUM($Q$3:T$3)-$P69</f>
        <v>-77.772222222222226</v>
      </c>
      <c r="U69" s="135">
        <f>SUM($Q$3:U$3)-$P69</f>
        <v>-71.973888888888894</v>
      </c>
      <c r="V69" s="135">
        <f>SUM($Q$3:V$3)-$P69</f>
        <v>-65.028888888888886</v>
      </c>
      <c r="W69" s="135">
        <f>SUM($Q$3:W$3)-$P69</f>
        <v>-58.227222222222224</v>
      </c>
      <c r="X69" s="135">
        <f>SUM($Q$3:X$3)-$P69</f>
        <v>-53.503888888888895</v>
      </c>
      <c r="Y69" s="135">
        <f>SUM($Q$3:Y$3)-$P69</f>
        <v>-48.422222222222231</v>
      </c>
      <c r="Z69" s="135">
        <f>SUM($Q$3:Z$3)-$P69</f>
        <v>-43.125555555555565</v>
      </c>
      <c r="AA69" s="135"/>
      <c r="AC69" s="22">
        <f t="shared" si="3"/>
        <v>42108</v>
      </c>
      <c r="AD69" s="9">
        <f t="shared" si="4"/>
        <v>97</v>
      </c>
      <c r="AE69" s="135">
        <f t="shared" ref="AE69:AE132" si="14">$AE$3-$P69</f>
        <v>-84.682000000000002</v>
      </c>
      <c r="AF69" s="135">
        <f>SUM($AE$3:AF$3)-$P69</f>
        <v>-77.487333333333339</v>
      </c>
      <c r="AG69" s="135">
        <f>SUM($AE$3:AG$3)-$P69</f>
        <v>-65.86699999999999</v>
      </c>
      <c r="AH69" s="135">
        <f>SUM($AE$3:AH$3)-$P69</f>
        <v>-60.29</v>
      </c>
      <c r="AI69" s="135">
        <f>SUM($AE$3:AI$3)-$P69</f>
        <v>-47.460333333333331</v>
      </c>
      <c r="AJ69" s="135">
        <f>SUM($AE$3:AJ$3)-$P69</f>
        <v>-29.153333333333336</v>
      </c>
      <c r="AK69" s="135">
        <f>SUM($AE$3:AK$3)-$P69</f>
        <v>-11.587000000000003</v>
      </c>
      <c r="AL69" s="135">
        <f>SUM($AE$3:AL$3)-$P69</f>
        <v>-2.9623333333333335</v>
      </c>
      <c r="AM69" s="135">
        <f>SUM($AE$3:AM$3)-$P69</f>
        <v>6.9639999999999986</v>
      </c>
      <c r="AN69" s="135">
        <f>SUM($AE$3:AN$3)-$P69</f>
        <v>17.719333333333338</v>
      </c>
      <c r="AO69" s="135"/>
      <c r="AP69" s="135"/>
    </row>
    <row r="70" spans="11:42">
      <c r="K70" s="45"/>
      <c r="L70" s="45"/>
      <c r="M70" s="24">
        <f t="shared" si="5"/>
        <v>42109</v>
      </c>
      <c r="N70" s="57">
        <f>$E$25</f>
        <v>2</v>
      </c>
      <c r="O70" s="9">
        <f t="shared" si="12"/>
        <v>0</v>
      </c>
      <c r="P70" s="9">
        <f>SUM($N$5:N70)-SUM($O$5:O70)</f>
        <v>99</v>
      </c>
      <c r="Q70" s="135">
        <f t="shared" si="13"/>
        <v>-93.321111111111108</v>
      </c>
      <c r="R70" s="135">
        <f>SUM($Q$3:R$3)-$P70</f>
        <v>-89.027777777777771</v>
      </c>
      <c r="S70" s="135">
        <f>SUM($Q$3:S$3)-$P70</f>
        <v>-83.516111111111115</v>
      </c>
      <c r="T70" s="135">
        <f>SUM($Q$3:T$3)-$P70</f>
        <v>-79.772222222222226</v>
      </c>
      <c r="U70" s="135">
        <f>SUM($Q$3:U$3)-$P70</f>
        <v>-73.973888888888894</v>
      </c>
      <c r="V70" s="135">
        <f>SUM($Q$3:V$3)-$P70</f>
        <v>-67.028888888888886</v>
      </c>
      <c r="W70" s="135">
        <f>SUM($Q$3:W$3)-$P70</f>
        <v>-60.227222222222224</v>
      </c>
      <c r="X70" s="135">
        <f>SUM($Q$3:X$3)-$P70</f>
        <v>-55.503888888888895</v>
      </c>
      <c r="Y70" s="135">
        <f>SUM($Q$3:Y$3)-$P70</f>
        <v>-50.422222222222231</v>
      </c>
      <c r="Z70" s="135">
        <f>SUM($Q$3:Z$3)-$P70</f>
        <v>-45.125555555555565</v>
      </c>
      <c r="AA70" s="135"/>
      <c r="AC70" s="22">
        <f t="shared" ref="AC70:AC133" si="15">M70</f>
        <v>42109</v>
      </c>
      <c r="AD70" s="9">
        <f t="shared" ref="AD70:AD133" si="16">P70</f>
        <v>99</v>
      </c>
      <c r="AE70" s="135">
        <f t="shared" si="14"/>
        <v>-86.682000000000002</v>
      </c>
      <c r="AF70" s="135">
        <f>SUM($AE$3:AF$3)-$P70</f>
        <v>-79.487333333333339</v>
      </c>
      <c r="AG70" s="135">
        <f>SUM($AE$3:AG$3)-$P70</f>
        <v>-67.86699999999999</v>
      </c>
      <c r="AH70" s="135">
        <f>SUM($AE$3:AH$3)-$P70</f>
        <v>-62.29</v>
      </c>
      <c r="AI70" s="135">
        <f>SUM($AE$3:AI$3)-$P70</f>
        <v>-49.460333333333331</v>
      </c>
      <c r="AJ70" s="135">
        <f>SUM($AE$3:AJ$3)-$P70</f>
        <v>-31.153333333333336</v>
      </c>
      <c r="AK70" s="135">
        <f>SUM($AE$3:AK$3)-$P70</f>
        <v>-13.587000000000003</v>
      </c>
      <c r="AL70" s="135">
        <f>SUM($AE$3:AL$3)-$P70</f>
        <v>-4.9623333333333335</v>
      </c>
      <c r="AM70" s="135">
        <f>SUM($AE$3:AM$3)-$P70</f>
        <v>4.9639999999999986</v>
      </c>
      <c r="AN70" s="135">
        <f>SUM($AE$3:AN$3)-$P70</f>
        <v>15.719333333333338</v>
      </c>
      <c r="AO70" s="135"/>
      <c r="AP70" s="135"/>
    </row>
    <row r="71" spans="11:42">
      <c r="K71" s="45"/>
      <c r="L71" s="45"/>
      <c r="M71" s="24">
        <f t="shared" ref="M71:M134" si="17">M70+1</f>
        <v>42110</v>
      </c>
      <c r="N71" s="57">
        <f>$F$25</f>
        <v>2</v>
      </c>
      <c r="O71" s="9">
        <f t="shared" si="12"/>
        <v>0</v>
      </c>
      <c r="P71" s="9">
        <f>SUM($N$5:N71)-SUM($O$5:O71)</f>
        <v>101</v>
      </c>
      <c r="Q71" s="135">
        <f t="shared" si="13"/>
        <v>-95.321111111111108</v>
      </c>
      <c r="R71" s="135">
        <f>SUM($Q$3:R$3)-$P71</f>
        <v>-91.027777777777771</v>
      </c>
      <c r="S71" s="135">
        <f>SUM($Q$3:S$3)-$P71</f>
        <v>-85.516111111111115</v>
      </c>
      <c r="T71" s="135">
        <f>SUM($Q$3:T$3)-$P71</f>
        <v>-81.772222222222226</v>
      </c>
      <c r="U71" s="135">
        <f>SUM($Q$3:U$3)-$P71</f>
        <v>-75.973888888888894</v>
      </c>
      <c r="V71" s="135">
        <f>SUM($Q$3:V$3)-$P71</f>
        <v>-69.028888888888886</v>
      </c>
      <c r="W71" s="135">
        <f>SUM($Q$3:W$3)-$P71</f>
        <v>-62.227222222222224</v>
      </c>
      <c r="X71" s="135">
        <f>SUM($Q$3:X$3)-$P71</f>
        <v>-57.503888888888895</v>
      </c>
      <c r="Y71" s="135">
        <f>SUM($Q$3:Y$3)-$P71</f>
        <v>-52.422222222222231</v>
      </c>
      <c r="Z71" s="135">
        <f>SUM($Q$3:Z$3)-$P71</f>
        <v>-47.125555555555565</v>
      </c>
      <c r="AA71" s="135"/>
      <c r="AC71" s="22">
        <f t="shared" si="15"/>
        <v>42110</v>
      </c>
      <c r="AD71" s="9">
        <f t="shared" si="16"/>
        <v>101</v>
      </c>
      <c r="AE71" s="135">
        <f t="shared" si="14"/>
        <v>-88.682000000000002</v>
      </c>
      <c r="AF71" s="135">
        <f>SUM($AE$3:AF$3)-$P71</f>
        <v>-81.487333333333339</v>
      </c>
      <c r="AG71" s="135">
        <f>SUM($AE$3:AG$3)-$P71</f>
        <v>-69.86699999999999</v>
      </c>
      <c r="AH71" s="135">
        <f>SUM($AE$3:AH$3)-$P71</f>
        <v>-64.289999999999992</v>
      </c>
      <c r="AI71" s="135">
        <f>SUM($AE$3:AI$3)-$P71</f>
        <v>-51.460333333333331</v>
      </c>
      <c r="AJ71" s="135">
        <f>SUM($AE$3:AJ$3)-$P71</f>
        <v>-33.153333333333336</v>
      </c>
      <c r="AK71" s="135">
        <f>SUM($AE$3:AK$3)-$P71</f>
        <v>-15.587000000000003</v>
      </c>
      <c r="AL71" s="135">
        <f>SUM($AE$3:AL$3)-$P71</f>
        <v>-6.9623333333333335</v>
      </c>
      <c r="AM71" s="135">
        <f>SUM($AE$3:AM$3)-$P71</f>
        <v>2.9639999999999986</v>
      </c>
      <c r="AN71" s="135">
        <f>SUM($AE$3:AN$3)-$P71</f>
        <v>13.719333333333338</v>
      </c>
      <c r="AO71" s="135"/>
      <c r="AP71" s="135"/>
    </row>
    <row r="72" spans="11:42">
      <c r="K72" s="45"/>
      <c r="L72" s="45"/>
      <c r="M72" s="24">
        <f t="shared" si="17"/>
        <v>42111</v>
      </c>
      <c r="N72" s="57">
        <f>$G$25</f>
        <v>2</v>
      </c>
      <c r="O72" s="9">
        <f t="shared" si="12"/>
        <v>0</v>
      </c>
      <c r="P72" s="9">
        <f>SUM($N$5:N72)-SUM($O$5:O72)</f>
        <v>103</v>
      </c>
      <c r="Q72" s="135">
        <f t="shared" si="13"/>
        <v>-97.321111111111108</v>
      </c>
      <c r="R72" s="135">
        <f>SUM($Q$3:R$3)-$P72</f>
        <v>-93.027777777777771</v>
      </c>
      <c r="S72" s="135">
        <f>SUM($Q$3:S$3)-$P72</f>
        <v>-87.516111111111115</v>
      </c>
      <c r="T72" s="135">
        <f>SUM($Q$3:T$3)-$P72</f>
        <v>-83.772222222222226</v>
      </c>
      <c r="U72" s="135">
        <f>SUM($Q$3:U$3)-$P72</f>
        <v>-77.973888888888894</v>
      </c>
      <c r="V72" s="135">
        <f>SUM($Q$3:V$3)-$P72</f>
        <v>-71.028888888888886</v>
      </c>
      <c r="W72" s="135">
        <f>SUM($Q$3:W$3)-$P72</f>
        <v>-64.227222222222224</v>
      </c>
      <c r="X72" s="135">
        <f>SUM($Q$3:X$3)-$P72</f>
        <v>-59.503888888888895</v>
      </c>
      <c r="Y72" s="135">
        <f>SUM($Q$3:Y$3)-$P72</f>
        <v>-54.422222222222231</v>
      </c>
      <c r="Z72" s="135">
        <f>SUM($Q$3:Z$3)-$P72</f>
        <v>-49.125555555555565</v>
      </c>
      <c r="AA72" s="135"/>
      <c r="AC72" s="22">
        <f t="shared" si="15"/>
        <v>42111</v>
      </c>
      <c r="AD72" s="9">
        <f t="shared" si="16"/>
        <v>103</v>
      </c>
      <c r="AE72" s="135">
        <f t="shared" si="14"/>
        <v>-90.682000000000002</v>
      </c>
      <c r="AF72" s="135">
        <f>SUM($AE$3:AF$3)-$P72</f>
        <v>-83.487333333333339</v>
      </c>
      <c r="AG72" s="135">
        <f>SUM($AE$3:AG$3)-$P72</f>
        <v>-71.86699999999999</v>
      </c>
      <c r="AH72" s="135">
        <f>SUM($AE$3:AH$3)-$P72</f>
        <v>-66.289999999999992</v>
      </c>
      <c r="AI72" s="135">
        <f>SUM($AE$3:AI$3)-$P72</f>
        <v>-53.460333333333331</v>
      </c>
      <c r="AJ72" s="135">
        <f>SUM($AE$3:AJ$3)-$P72</f>
        <v>-35.153333333333336</v>
      </c>
      <c r="AK72" s="135">
        <f>SUM($AE$3:AK$3)-$P72</f>
        <v>-17.587000000000003</v>
      </c>
      <c r="AL72" s="135">
        <f>SUM($AE$3:AL$3)-$P72</f>
        <v>-8.9623333333333335</v>
      </c>
      <c r="AM72" s="135">
        <f>SUM($AE$3:AM$3)-$P72</f>
        <v>0.96399999999999864</v>
      </c>
      <c r="AN72" s="135">
        <f>SUM($AE$3:AN$3)-$P72</f>
        <v>11.719333333333338</v>
      </c>
      <c r="AO72" s="135"/>
      <c r="AP72" s="135"/>
    </row>
    <row r="73" spans="11:42">
      <c r="K73" s="45"/>
      <c r="L73" s="45"/>
      <c r="M73" s="24">
        <f t="shared" si="17"/>
        <v>42112</v>
      </c>
      <c r="N73" s="57">
        <f>$H$25</f>
        <v>2</v>
      </c>
      <c r="O73" s="9">
        <f t="shared" si="12"/>
        <v>0</v>
      </c>
      <c r="P73" s="9">
        <f>SUM($N$5:N73)-SUM($O$5:O73)</f>
        <v>105</v>
      </c>
      <c r="Q73" s="135">
        <f t="shared" si="13"/>
        <v>-99.321111111111108</v>
      </c>
      <c r="R73" s="135">
        <f>SUM($Q$3:R$3)-$P73</f>
        <v>-95.027777777777771</v>
      </c>
      <c r="S73" s="135">
        <f>SUM($Q$3:S$3)-$P73</f>
        <v>-89.516111111111115</v>
      </c>
      <c r="T73" s="135">
        <f>SUM($Q$3:T$3)-$P73</f>
        <v>-85.772222222222226</v>
      </c>
      <c r="U73" s="135">
        <f>SUM($Q$3:U$3)-$P73</f>
        <v>-79.973888888888894</v>
      </c>
      <c r="V73" s="135">
        <f>SUM($Q$3:V$3)-$P73</f>
        <v>-73.028888888888886</v>
      </c>
      <c r="W73" s="135">
        <f>SUM($Q$3:W$3)-$P73</f>
        <v>-66.227222222222224</v>
      </c>
      <c r="X73" s="135">
        <f>SUM($Q$3:X$3)-$P73</f>
        <v>-61.503888888888895</v>
      </c>
      <c r="Y73" s="135">
        <f>SUM($Q$3:Y$3)-$P73</f>
        <v>-56.422222222222231</v>
      </c>
      <c r="Z73" s="135">
        <f>SUM($Q$3:Z$3)-$P73</f>
        <v>-51.125555555555565</v>
      </c>
      <c r="AA73" s="135"/>
      <c r="AC73" s="22">
        <f t="shared" si="15"/>
        <v>42112</v>
      </c>
      <c r="AD73" s="9">
        <f t="shared" si="16"/>
        <v>105</v>
      </c>
      <c r="AE73" s="135">
        <f t="shared" si="14"/>
        <v>-92.682000000000002</v>
      </c>
      <c r="AF73" s="135">
        <f>SUM($AE$3:AF$3)-$P73</f>
        <v>-85.487333333333339</v>
      </c>
      <c r="AG73" s="135">
        <f>SUM($AE$3:AG$3)-$P73</f>
        <v>-73.86699999999999</v>
      </c>
      <c r="AH73" s="135">
        <f>SUM($AE$3:AH$3)-$P73</f>
        <v>-68.289999999999992</v>
      </c>
      <c r="AI73" s="135">
        <f>SUM($AE$3:AI$3)-$P73</f>
        <v>-55.460333333333331</v>
      </c>
      <c r="AJ73" s="135">
        <f>SUM($AE$3:AJ$3)-$P73</f>
        <v>-37.153333333333336</v>
      </c>
      <c r="AK73" s="135">
        <f>SUM($AE$3:AK$3)-$P73</f>
        <v>-19.587000000000003</v>
      </c>
      <c r="AL73" s="135">
        <f>SUM($AE$3:AL$3)-$P73</f>
        <v>-10.962333333333333</v>
      </c>
      <c r="AM73" s="135">
        <f>SUM($AE$3:AM$3)-$P73</f>
        <v>-1.0360000000000014</v>
      </c>
      <c r="AN73" s="135">
        <f>SUM($AE$3:AN$3)-$P73</f>
        <v>9.7193333333333385</v>
      </c>
      <c r="AO73" s="135"/>
      <c r="AP73" s="135"/>
    </row>
    <row r="74" spans="11:42">
      <c r="K74" s="45"/>
      <c r="L74" s="45"/>
      <c r="M74" s="24">
        <f t="shared" si="17"/>
        <v>42113</v>
      </c>
      <c r="N74" s="106">
        <f>$I$25</f>
        <v>0</v>
      </c>
      <c r="O74" s="9">
        <f t="shared" si="12"/>
        <v>0</v>
      </c>
      <c r="P74" s="9">
        <f>SUM($N$5:N74)-SUM($O$5:O74)</f>
        <v>105</v>
      </c>
      <c r="Q74" s="135">
        <f t="shared" si="13"/>
        <v>-99.321111111111108</v>
      </c>
      <c r="R74" s="135">
        <f>SUM($Q$3:R$3)-$P74</f>
        <v>-95.027777777777771</v>
      </c>
      <c r="S74" s="135">
        <f>SUM($Q$3:S$3)-$P74</f>
        <v>-89.516111111111115</v>
      </c>
      <c r="T74" s="135">
        <f>SUM($Q$3:T$3)-$P74</f>
        <v>-85.772222222222226</v>
      </c>
      <c r="U74" s="135">
        <f>SUM($Q$3:U$3)-$P74</f>
        <v>-79.973888888888894</v>
      </c>
      <c r="V74" s="135">
        <f>SUM($Q$3:V$3)-$P74</f>
        <v>-73.028888888888886</v>
      </c>
      <c r="W74" s="135">
        <f>SUM($Q$3:W$3)-$P74</f>
        <v>-66.227222222222224</v>
      </c>
      <c r="X74" s="135">
        <f>SUM($Q$3:X$3)-$P74</f>
        <v>-61.503888888888895</v>
      </c>
      <c r="Y74" s="135">
        <f>SUM($Q$3:Y$3)-$P74</f>
        <v>-56.422222222222231</v>
      </c>
      <c r="Z74" s="135">
        <f>SUM($Q$3:Z$3)-$P74</f>
        <v>-51.125555555555565</v>
      </c>
      <c r="AA74" s="135"/>
      <c r="AC74" s="22">
        <f t="shared" si="15"/>
        <v>42113</v>
      </c>
      <c r="AD74" s="9">
        <f t="shared" si="16"/>
        <v>105</v>
      </c>
      <c r="AE74" s="135">
        <f t="shared" si="14"/>
        <v>-92.682000000000002</v>
      </c>
      <c r="AF74" s="135">
        <f>SUM($AE$3:AF$3)-$P74</f>
        <v>-85.487333333333339</v>
      </c>
      <c r="AG74" s="135">
        <f>SUM($AE$3:AG$3)-$P74</f>
        <v>-73.86699999999999</v>
      </c>
      <c r="AH74" s="135">
        <f>SUM($AE$3:AH$3)-$P74</f>
        <v>-68.289999999999992</v>
      </c>
      <c r="AI74" s="135">
        <f>SUM($AE$3:AI$3)-$P74</f>
        <v>-55.460333333333331</v>
      </c>
      <c r="AJ74" s="135">
        <f>SUM($AE$3:AJ$3)-$P74</f>
        <v>-37.153333333333336</v>
      </c>
      <c r="AK74" s="135">
        <f>SUM($AE$3:AK$3)-$P74</f>
        <v>-19.587000000000003</v>
      </c>
      <c r="AL74" s="135">
        <f>SUM($AE$3:AL$3)-$P74</f>
        <v>-10.962333333333333</v>
      </c>
      <c r="AM74" s="135">
        <f>SUM($AE$3:AM$3)-$P74</f>
        <v>-1.0360000000000014</v>
      </c>
      <c r="AN74" s="135">
        <f>SUM($AE$3:AN$3)-$P74</f>
        <v>9.7193333333333385</v>
      </c>
      <c r="AO74" s="135"/>
      <c r="AP74" s="135"/>
    </row>
    <row r="75" spans="11:42">
      <c r="K75" s="45"/>
      <c r="L75" s="45"/>
      <c r="M75" s="24">
        <f t="shared" si="17"/>
        <v>42114</v>
      </c>
      <c r="N75" s="57">
        <f>$C$25</f>
        <v>1</v>
      </c>
      <c r="O75" s="9">
        <f t="shared" si="12"/>
        <v>0</v>
      </c>
      <c r="P75" s="9">
        <f>SUM($N$5:N75)-SUM($O$5:O75)</f>
        <v>106</v>
      </c>
      <c r="Q75" s="135">
        <f t="shared" si="13"/>
        <v>-100.32111111111111</v>
      </c>
      <c r="R75" s="135">
        <f>SUM($Q$3:R$3)-$P75</f>
        <v>-96.027777777777771</v>
      </c>
      <c r="S75" s="135">
        <f>SUM($Q$3:S$3)-$P75</f>
        <v>-90.516111111111115</v>
      </c>
      <c r="T75" s="135">
        <f>SUM($Q$3:T$3)-$P75</f>
        <v>-86.772222222222226</v>
      </c>
      <c r="U75" s="135">
        <f>SUM($Q$3:U$3)-$P75</f>
        <v>-80.973888888888894</v>
      </c>
      <c r="V75" s="135">
        <f>SUM($Q$3:V$3)-$P75</f>
        <v>-74.028888888888886</v>
      </c>
      <c r="W75" s="135">
        <f>SUM($Q$3:W$3)-$P75</f>
        <v>-67.227222222222224</v>
      </c>
      <c r="X75" s="135">
        <f>SUM($Q$3:X$3)-$P75</f>
        <v>-62.503888888888895</v>
      </c>
      <c r="Y75" s="135">
        <f>SUM($Q$3:Y$3)-$P75</f>
        <v>-57.422222222222231</v>
      </c>
      <c r="Z75" s="135">
        <f>SUM($Q$3:Z$3)-$P75</f>
        <v>-52.125555555555565</v>
      </c>
      <c r="AA75" s="135"/>
      <c r="AC75" s="22">
        <f t="shared" si="15"/>
        <v>42114</v>
      </c>
      <c r="AD75" s="9">
        <f t="shared" si="16"/>
        <v>106</v>
      </c>
      <c r="AE75" s="135">
        <f t="shared" si="14"/>
        <v>-93.682000000000002</v>
      </c>
      <c r="AF75" s="135">
        <f>SUM($AE$3:AF$3)-$P75</f>
        <v>-86.487333333333339</v>
      </c>
      <c r="AG75" s="135">
        <f>SUM($AE$3:AG$3)-$P75</f>
        <v>-74.86699999999999</v>
      </c>
      <c r="AH75" s="135">
        <f>SUM($AE$3:AH$3)-$P75</f>
        <v>-69.289999999999992</v>
      </c>
      <c r="AI75" s="135">
        <f>SUM($AE$3:AI$3)-$P75</f>
        <v>-56.460333333333331</v>
      </c>
      <c r="AJ75" s="135">
        <f>SUM($AE$3:AJ$3)-$P75</f>
        <v>-38.153333333333336</v>
      </c>
      <c r="AK75" s="135">
        <f>SUM($AE$3:AK$3)-$P75</f>
        <v>-20.587000000000003</v>
      </c>
      <c r="AL75" s="135">
        <f>SUM($AE$3:AL$3)-$P75</f>
        <v>-11.962333333333333</v>
      </c>
      <c r="AM75" s="135">
        <f>SUM($AE$3:AM$3)-$P75</f>
        <v>-2.0360000000000014</v>
      </c>
      <c r="AN75" s="135">
        <f>SUM($AE$3:AN$3)-$P75</f>
        <v>8.7193333333333385</v>
      </c>
      <c r="AO75" s="135"/>
      <c r="AP75" s="135"/>
    </row>
    <row r="76" spans="11:42">
      <c r="K76" s="45"/>
      <c r="L76" s="45"/>
      <c r="M76" s="24">
        <f t="shared" si="17"/>
        <v>42115</v>
      </c>
      <c r="N76" s="57">
        <f>$D$25</f>
        <v>2</v>
      </c>
      <c r="O76" s="9">
        <f t="shared" si="12"/>
        <v>0</v>
      </c>
      <c r="P76" s="9">
        <f>SUM($N$5:N76)-SUM($O$5:O76)</f>
        <v>108</v>
      </c>
      <c r="Q76" s="135">
        <f t="shared" si="13"/>
        <v>-102.32111111111111</v>
      </c>
      <c r="R76" s="135">
        <f>SUM($Q$3:R$3)-$P76</f>
        <v>-98.027777777777771</v>
      </c>
      <c r="S76" s="135">
        <f>SUM($Q$3:S$3)-$P76</f>
        <v>-92.516111111111115</v>
      </c>
      <c r="T76" s="135">
        <f>SUM($Q$3:T$3)-$P76</f>
        <v>-88.772222222222226</v>
      </c>
      <c r="U76" s="135">
        <f>SUM($Q$3:U$3)-$P76</f>
        <v>-82.973888888888894</v>
      </c>
      <c r="V76" s="135">
        <f>SUM($Q$3:V$3)-$P76</f>
        <v>-76.028888888888886</v>
      </c>
      <c r="W76" s="135">
        <f>SUM($Q$3:W$3)-$P76</f>
        <v>-69.227222222222224</v>
      </c>
      <c r="X76" s="135">
        <f>SUM($Q$3:X$3)-$P76</f>
        <v>-64.503888888888895</v>
      </c>
      <c r="Y76" s="135">
        <f>SUM($Q$3:Y$3)-$P76</f>
        <v>-59.422222222222231</v>
      </c>
      <c r="Z76" s="135">
        <f>SUM($Q$3:Z$3)-$P76</f>
        <v>-54.125555555555565</v>
      </c>
      <c r="AA76" s="135"/>
      <c r="AC76" s="22">
        <f t="shared" si="15"/>
        <v>42115</v>
      </c>
      <c r="AD76" s="9">
        <f t="shared" si="16"/>
        <v>108</v>
      </c>
      <c r="AE76" s="135">
        <f t="shared" si="14"/>
        <v>-95.682000000000002</v>
      </c>
      <c r="AF76" s="135">
        <f>SUM($AE$3:AF$3)-$P76</f>
        <v>-88.487333333333339</v>
      </c>
      <c r="AG76" s="135">
        <f>SUM($AE$3:AG$3)-$P76</f>
        <v>-76.86699999999999</v>
      </c>
      <c r="AH76" s="135">
        <f>SUM($AE$3:AH$3)-$P76</f>
        <v>-71.289999999999992</v>
      </c>
      <c r="AI76" s="135">
        <f>SUM($AE$3:AI$3)-$P76</f>
        <v>-58.460333333333331</v>
      </c>
      <c r="AJ76" s="135">
        <f>SUM($AE$3:AJ$3)-$P76</f>
        <v>-40.153333333333336</v>
      </c>
      <c r="AK76" s="135">
        <f>SUM($AE$3:AK$3)-$P76</f>
        <v>-22.587000000000003</v>
      </c>
      <c r="AL76" s="135">
        <f>SUM($AE$3:AL$3)-$P76</f>
        <v>-13.962333333333333</v>
      </c>
      <c r="AM76" s="135">
        <f>SUM($AE$3:AM$3)-$P76</f>
        <v>-4.0360000000000014</v>
      </c>
      <c r="AN76" s="135">
        <f>SUM($AE$3:AN$3)-$P76</f>
        <v>6.7193333333333385</v>
      </c>
      <c r="AO76" s="135"/>
      <c r="AP76" s="135"/>
    </row>
    <row r="77" spans="11:42">
      <c r="K77" s="45"/>
      <c r="L77" s="45"/>
      <c r="M77" s="24">
        <f t="shared" si="17"/>
        <v>42116</v>
      </c>
      <c r="N77" s="57">
        <f>$E$25</f>
        <v>2</v>
      </c>
      <c r="O77" s="9">
        <f t="shared" si="12"/>
        <v>0</v>
      </c>
      <c r="P77" s="9">
        <f>SUM($N$5:N77)-SUM($O$5:O77)</f>
        <v>110</v>
      </c>
      <c r="Q77" s="135">
        <f t="shared" si="13"/>
        <v>-104.32111111111111</v>
      </c>
      <c r="R77" s="135">
        <f>SUM($Q$3:R$3)-$P77</f>
        <v>-100.02777777777777</v>
      </c>
      <c r="S77" s="135">
        <f>SUM($Q$3:S$3)-$P77</f>
        <v>-94.516111111111115</v>
      </c>
      <c r="T77" s="135">
        <f>SUM($Q$3:T$3)-$P77</f>
        <v>-90.772222222222226</v>
      </c>
      <c r="U77" s="135">
        <f>SUM($Q$3:U$3)-$P77</f>
        <v>-84.973888888888894</v>
      </c>
      <c r="V77" s="135">
        <f>SUM($Q$3:V$3)-$P77</f>
        <v>-78.028888888888886</v>
      </c>
      <c r="W77" s="135">
        <f>SUM($Q$3:W$3)-$P77</f>
        <v>-71.227222222222224</v>
      </c>
      <c r="X77" s="135">
        <f>SUM($Q$3:X$3)-$P77</f>
        <v>-66.503888888888895</v>
      </c>
      <c r="Y77" s="135">
        <f>SUM($Q$3:Y$3)-$P77</f>
        <v>-61.422222222222231</v>
      </c>
      <c r="Z77" s="135">
        <f>SUM($Q$3:Z$3)-$P77</f>
        <v>-56.125555555555565</v>
      </c>
      <c r="AA77" s="135"/>
      <c r="AC77" s="22">
        <f t="shared" si="15"/>
        <v>42116</v>
      </c>
      <c r="AD77" s="9">
        <f t="shared" si="16"/>
        <v>110</v>
      </c>
      <c r="AE77" s="135">
        <f t="shared" si="14"/>
        <v>-97.682000000000002</v>
      </c>
      <c r="AF77" s="135">
        <f>SUM($AE$3:AF$3)-$P77</f>
        <v>-90.487333333333339</v>
      </c>
      <c r="AG77" s="135">
        <f>SUM($AE$3:AG$3)-$P77</f>
        <v>-78.86699999999999</v>
      </c>
      <c r="AH77" s="135">
        <f>SUM($AE$3:AH$3)-$P77</f>
        <v>-73.289999999999992</v>
      </c>
      <c r="AI77" s="135">
        <f>SUM($AE$3:AI$3)-$P77</f>
        <v>-60.460333333333331</v>
      </c>
      <c r="AJ77" s="135">
        <f>SUM($AE$3:AJ$3)-$P77</f>
        <v>-42.153333333333336</v>
      </c>
      <c r="AK77" s="135">
        <f>SUM($AE$3:AK$3)-$P77</f>
        <v>-24.587000000000003</v>
      </c>
      <c r="AL77" s="135">
        <f>SUM($AE$3:AL$3)-$P77</f>
        <v>-15.962333333333333</v>
      </c>
      <c r="AM77" s="135">
        <f>SUM($AE$3:AM$3)-$P77</f>
        <v>-6.0360000000000014</v>
      </c>
      <c r="AN77" s="135">
        <f>SUM($AE$3:AN$3)-$P77</f>
        <v>4.7193333333333385</v>
      </c>
      <c r="AO77" s="135"/>
      <c r="AP77" s="135"/>
    </row>
    <row r="78" spans="11:42">
      <c r="K78" s="45"/>
      <c r="L78" s="45"/>
      <c r="M78" s="24">
        <f t="shared" si="17"/>
        <v>42117</v>
      </c>
      <c r="N78" s="57">
        <f>$F$25</f>
        <v>2</v>
      </c>
      <c r="O78" s="9">
        <f t="shared" si="12"/>
        <v>0</v>
      </c>
      <c r="P78" s="9">
        <f>SUM($N$5:N78)-SUM($O$5:O78)</f>
        <v>112</v>
      </c>
      <c r="Q78" s="135">
        <f t="shared" si="13"/>
        <v>-106.32111111111111</v>
      </c>
      <c r="R78" s="135">
        <f>SUM($Q$3:R$3)-$P78</f>
        <v>-102.02777777777777</v>
      </c>
      <c r="S78" s="135">
        <f>SUM($Q$3:S$3)-$P78</f>
        <v>-96.516111111111115</v>
      </c>
      <c r="T78" s="135">
        <f>SUM($Q$3:T$3)-$P78</f>
        <v>-92.772222222222226</v>
      </c>
      <c r="U78" s="135">
        <f>SUM($Q$3:U$3)-$P78</f>
        <v>-86.973888888888894</v>
      </c>
      <c r="V78" s="135">
        <f>SUM($Q$3:V$3)-$P78</f>
        <v>-80.028888888888886</v>
      </c>
      <c r="W78" s="135">
        <f>SUM($Q$3:W$3)-$P78</f>
        <v>-73.227222222222224</v>
      </c>
      <c r="X78" s="135">
        <f>SUM($Q$3:X$3)-$P78</f>
        <v>-68.503888888888895</v>
      </c>
      <c r="Y78" s="135">
        <f>SUM($Q$3:Y$3)-$P78</f>
        <v>-63.422222222222231</v>
      </c>
      <c r="Z78" s="135">
        <f>SUM($Q$3:Z$3)-$P78</f>
        <v>-58.125555555555565</v>
      </c>
      <c r="AA78" s="135"/>
      <c r="AC78" s="22">
        <f t="shared" si="15"/>
        <v>42117</v>
      </c>
      <c r="AD78" s="9">
        <f t="shared" si="16"/>
        <v>112</v>
      </c>
      <c r="AE78" s="135">
        <f t="shared" si="14"/>
        <v>-99.682000000000002</v>
      </c>
      <c r="AF78" s="135">
        <f>SUM($AE$3:AF$3)-$P78</f>
        <v>-92.487333333333339</v>
      </c>
      <c r="AG78" s="135">
        <f>SUM($AE$3:AG$3)-$P78</f>
        <v>-80.86699999999999</v>
      </c>
      <c r="AH78" s="135">
        <f>SUM($AE$3:AH$3)-$P78</f>
        <v>-75.289999999999992</v>
      </c>
      <c r="AI78" s="135">
        <f>SUM($AE$3:AI$3)-$P78</f>
        <v>-62.460333333333331</v>
      </c>
      <c r="AJ78" s="135">
        <f>SUM($AE$3:AJ$3)-$P78</f>
        <v>-44.153333333333336</v>
      </c>
      <c r="AK78" s="135">
        <f>SUM($AE$3:AK$3)-$P78</f>
        <v>-26.587000000000003</v>
      </c>
      <c r="AL78" s="135">
        <f>SUM($AE$3:AL$3)-$P78</f>
        <v>-17.962333333333333</v>
      </c>
      <c r="AM78" s="135">
        <f>SUM($AE$3:AM$3)-$P78</f>
        <v>-8.0360000000000014</v>
      </c>
      <c r="AN78" s="135">
        <f>SUM($AE$3:AN$3)-$P78</f>
        <v>2.7193333333333385</v>
      </c>
      <c r="AO78" s="135"/>
      <c r="AP78" s="135"/>
    </row>
    <row r="79" spans="11:42">
      <c r="K79" s="45"/>
      <c r="L79" s="45"/>
      <c r="M79" s="24">
        <f t="shared" si="17"/>
        <v>42118</v>
      </c>
      <c r="N79" s="57">
        <f>$G$25</f>
        <v>2</v>
      </c>
      <c r="O79" s="9">
        <f t="shared" si="12"/>
        <v>0</v>
      </c>
      <c r="P79" s="9">
        <f>SUM($N$5:N79)-SUM($O$5:O79)</f>
        <v>114</v>
      </c>
      <c r="Q79" s="135">
        <f t="shared" si="13"/>
        <v>-108.32111111111111</v>
      </c>
      <c r="R79" s="135">
        <f>SUM($Q$3:R$3)-$P79</f>
        <v>-104.02777777777777</v>
      </c>
      <c r="S79" s="135">
        <f>SUM($Q$3:S$3)-$P79</f>
        <v>-98.516111111111115</v>
      </c>
      <c r="T79" s="135">
        <f>SUM($Q$3:T$3)-$P79</f>
        <v>-94.772222222222226</v>
      </c>
      <c r="U79" s="135">
        <f>SUM($Q$3:U$3)-$P79</f>
        <v>-88.973888888888894</v>
      </c>
      <c r="V79" s="135">
        <f>SUM($Q$3:V$3)-$P79</f>
        <v>-82.028888888888886</v>
      </c>
      <c r="W79" s="135">
        <f>SUM($Q$3:W$3)-$P79</f>
        <v>-75.227222222222224</v>
      </c>
      <c r="X79" s="135">
        <f>SUM($Q$3:X$3)-$P79</f>
        <v>-70.503888888888895</v>
      </c>
      <c r="Y79" s="135">
        <f>SUM($Q$3:Y$3)-$P79</f>
        <v>-65.422222222222231</v>
      </c>
      <c r="Z79" s="135">
        <f>SUM($Q$3:Z$3)-$P79</f>
        <v>-60.125555555555565</v>
      </c>
      <c r="AA79" s="135"/>
      <c r="AC79" s="22">
        <f t="shared" si="15"/>
        <v>42118</v>
      </c>
      <c r="AD79" s="9">
        <f t="shared" si="16"/>
        <v>114</v>
      </c>
      <c r="AE79" s="135">
        <f t="shared" si="14"/>
        <v>-101.682</v>
      </c>
      <c r="AF79" s="135">
        <f>SUM($AE$3:AF$3)-$P79</f>
        <v>-94.487333333333339</v>
      </c>
      <c r="AG79" s="135">
        <f>SUM($AE$3:AG$3)-$P79</f>
        <v>-82.86699999999999</v>
      </c>
      <c r="AH79" s="135">
        <f>SUM($AE$3:AH$3)-$P79</f>
        <v>-77.289999999999992</v>
      </c>
      <c r="AI79" s="135">
        <f>SUM($AE$3:AI$3)-$P79</f>
        <v>-64.460333333333324</v>
      </c>
      <c r="AJ79" s="135">
        <f>SUM($AE$3:AJ$3)-$P79</f>
        <v>-46.153333333333336</v>
      </c>
      <c r="AK79" s="135">
        <f>SUM($AE$3:AK$3)-$P79</f>
        <v>-28.587000000000003</v>
      </c>
      <c r="AL79" s="135">
        <f>SUM($AE$3:AL$3)-$P79</f>
        <v>-19.962333333333333</v>
      </c>
      <c r="AM79" s="135">
        <f>SUM($AE$3:AM$3)-$P79</f>
        <v>-10.036000000000001</v>
      </c>
      <c r="AN79" s="135">
        <f>SUM($AE$3:AN$3)-$P79</f>
        <v>0.71933333333333849</v>
      </c>
      <c r="AO79" s="135"/>
      <c r="AP79" s="135"/>
    </row>
    <row r="80" spans="11:42">
      <c r="K80" s="45"/>
      <c r="L80" s="45"/>
      <c r="M80" s="24">
        <f t="shared" si="17"/>
        <v>42119</v>
      </c>
      <c r="N80" s="57">
        <f>$H$25</f>
        <v>2</v>
      </c>
      <c r="O80" s="9">
        <f t="shared" si="12"/>
        <v>0</v>
      </c>
      <c r="P80" s="9">
        <f>SUM($N$5:N80)-SUM($O$5:O80)</f>
        <v>116</v>
      </c>
      <c r="Q80" s="135">
        <f t="shared" si="13"/>
        <v>-110.32111111111111</v>
      </c>
      <c r="R80" s="135">
        <f>SUM($Q$3:R$3)-$P80</f>
        <v>-106.02777777777777</v>
      </c>
      <c r="S80" s="135">
        <f>SUM($Q$3:S$3)-$P80</f>
        <v>-100.51611111111112</v>
      </c>
      <c r="T80" s="135">
        <f>SUM($Q$3:T$3)-$P80</f>
        <v>-96.772222222222226</v>
      </c>
      <c r="U80" s="135">
        <f>SUM($Q$3:U$3)-$P80</f>
        <v>-90.973888888888894</v>
      </c>
      <c r="V80" s="135">
        <f>SUM($Q$3:V$3)-$P80</f>
        <v>-84.028888888888886</v>
      </c>
      <c r="W80" s="135">
        <f>SUM($Q$3:W$3)-$P80</f>
        <v>-77.227222222222224</v>
      </c>
      <c r="X80" s="135">
        <f>SUM($Q$3:X$3)-$P80</f>
        <v>-72.503888888888895</v>
      </c>
      <c r="Y80" s="135">
        <f>SUM($Q$3:Y$3)-$P80</f>
        <v>-67.422222222222231</v>
      </c>
      <c r="Z80" s="135">
        <f>SUM($Q$3:Z$3)-$P80</f>
        <v>-62.125555555555565</v>
      </c>
      <c r="AA80" s="135"/>
      <c r="AC80" s="22">
        <f t="shared" si="15"/>
        <v>42119</v>
      </c>
      <c r="AD80" s="9">
        <f t="shared" si="16"/>
        <v>116</v>
      </c>
      <c r="AE80" s="135">
        <f t="shared" si="14"/>
        <v>-103.682</v>
      </c>
      <c r="AF80" s="135">
        <f>SUM($AE$3:AF$3)-$P80</f>
        <v>-96.487333333333339</v>
      </c>
      <c r="AG80" s="135">
        <f>SUM($AE$3:AG$3)-$P80</f>
        <v>-84.86699999999999</v>
      </c>
      <c r="AH80" s="135">
        <f>SUM($AE$3:AH$3)-$P80</f>
        <v>-79.289999999999992</v>
      </c>
      <c r="AI80" s="135">
        <f>SUM($AE$3:AI$3)-$P80</f>
        <v>-66.460333333333324</v>
      </c>
      <c r="AJ80" s="135">
        <f>SUM($AE$3:AJ$3)-$P80</f>
        <v>-48.153333333333336</v>
      </c>
      <c r="AK80" s="135">
        <f>SUM($AE$3:AK$3)-$P80</f>
        <v>-30.587000000000003</v>
      </c>
      <c r="AL80" s="135">
        <f>SUM($AE$3:AL$3)-$P80</f>
        <v>-21.962333333333333</v>
      </c>
      <c r="AM80" s="135">
        <f>SUM($AE$3:AM$3)-$P80</f>
        <v>-12.036000000000001</v>
      </c>
      <c r="AN80" s="135">
        <f>SUM($AE$3:AN$3)-$P80</f>
        <v>-1.2806666666666615</v>
      </c>
      <c r="AO80" s="135"/>
      <c r="AP80" s="135"/>
    </row>
    <row r="81" spans="11:42">
      <c r="K81" s="45"/>
      <c r="L81" s="45"/>
      <c r="M81" s="24">
        <f t="shared" si="17"/>
        <v>42120</v>
      </c>
      <c r="N81" s="106">
        <f>$I$25</f>
        <v>0</v>
      </c>
      <c r="O81" s="9">
        <f t="shared" si="12"/>
        <v>0</v>
      </c>
      <c r="P81" s="9">
        <f>SUM($N$5:N81)-SUM($O$5:O81)</f>
        <v>116</v>
      </c>
      <c r="Q81" s="135">
        <f t="shared" si="13"/>
        <v>-110.32111111111111</v>
      </c>
      <c r="R81" s="135">
        <f>SUM($Q$3:R$3)-$P81</f>
        <v>-106.02777777777777</v>
      </c>
      <c r="S81" s="135">
        <f>SUM($Q$3:S$3)-$P81</f>
        <v>-100.51611111111112</v>
      </c>
      <c r="T81" s="135">
        <f>SUM($Q$3:T$3)-$P81</f>
        <v>-96.772222222222226</v>
      </c>
      <c r="U81" s="135">
        <f>SUM($Q$3:U$3)-$P81</f>
        <v>-90.973888888888894</v>
      </c>
      <c r="V81" s="135">
        <f>SUM($Q$3:V$3)-$P81</f>
        <v>-84.028888888888886</v>
      </c>
      <c r="W81" s="135">
        <f>SUM($Q$3:W$3)-$P81</f>
        <v>-77.227222222222224</v>
      </c>
      <c r="X81" s="135">
        <f>SUM($Q$3:X$3)-$P81</f>
        <v>-72.503888888888895</v>
      </c>
      <c r="Y81" s="135">
        <f>SUM($Q$3:Y$3)-$P81</f>
        <v>-67.422222222222231</v>
      </c>
      <c r="Z81" s="135">
        <f>SUM($Q$3:Z$3)-$P81</f>
        <v>-62.125555555555565</v>
      </c>
      <c r="AA81" s="135"/>
      <c r="AC81" s="22">
        <f t="shared" si="15"/>
        <v>42120</v>
      </c>
      <c r="AD81" s="9">
        <f t="shared" si="16"/>
        <v>116</v>
      </c>
      <c r="AE81" s="135">
        <f t="shared" si="14"/>
        <v>-103.682</v>
      </c>
      <c r="AF81" s="135">
        <f>SUM($AE$3:AF$3)-$P81</f>
        <v>-96.487333333333339</v>
      </c>
      <c r="AG81" s="135">
        <f>SUM($AE$3:AG$3)-$P81</f>
        <v>-84.86699999999999</v>
      </c>
      <c r="AH81" s="135">
        <f>SUM($AE$3:AH$3)-$P81</f>
        <v>-79.289999999999992</v>
      </c>
      <c r="AI81" s="135">
        <f>SUM($AE$3:AI$3)-$P81</f>
        <v>-66.460333333333324</v>
      </c>
      <c r="AJ81" s="135">
        <f>SUM($AE$3:AJ$3)-$P81</f>
        <v>-48.153333333333336</v>
      </c>
      <c r="AK81" s="135">
        <f>SUM($AE$3:AK$3)-$P81</f>
        <v>-30.587000000000003</v>
      </c>
      <c r="AL81" s="135">
        <f>SUM($AE$3:AL$3)-$P81</f>
        <v>-21.962333333333333</v>
      </c>
      <c r="AM81" s="135">
        <f>SUM($AE$3:AM$3)-$P81</f>
        <v>-12.036000000000001</v>
      </c>
      <c r="AN81" s="135">
        <f>SUM($AE$3:AN$3)-$P81</f>
        <v>-1.2806666666666615</v>
      </c>
      <c r="AO81" s="135"/>
      <c r="AP81" s="135"/>
    </row>
    <row r="82" spans="11:42">
      <c r="K82" s="45"/>
      <c r="L82" s="45"/>
      <c r="M82" s="24">
        <f t="shared" si="17"/>
        <v>42121</v>
      </c>
      <c r="N82" s="57">
        <f>$C$25</f>
        <v>1</v>
      </c>
      <c r="O82" s="9">
        <f t="shared" si="12"/>
        <v>0</v>
      </c>
      <c r="P82" s="9">
        <f>SUM($N$5:N82)-SUM($O$5:O82)</f>
        <v>117</v>
      </c>
      <c r="Q82" s="135">
        <f t="shared" si="13"/>
        <v>-111.32111111111111</v>
      </c>
      <c r="R82" s="135">
        <f>SUM($Q$3:R$3)-$P82</f>
        <v>-107.02777777777777</v>
      </c>
      <c r="S82" s="135">
        <f>SUM($Q$3:S$3)-$P82</f>
        <v>-101.51611111111112</v>
      </c>
      <c r="T82" s="135">
        <f>SUM($Q$3:T$3)-$P82</f>
        <v>-97.772222222222226</v>
      </c>
      <c r="U82" s="135">
        <f>SUM($Q$3:U$3)-$P82</f>
        <v>-91.973888888888894</v>
      </c>
      <c r="V82" s="135">
        <f>SUM($Q$3:V$3)-$P82</f>
        <v>-85.028888888888886</v>
      </c>
      <c r="W82" s="135">
        <f>SUM($Q$3:W$3)-$P82</f>
        <v>-78.227222222222224</v>
      </c>
      <c r="X82" s="135">
        <f>SUM($Q$3:X$3)-$P82</f>
        <v>-73.503888888888895</v>
      </c>
      <c r="Y82" s="135">
        <f>SUM($Q$3:Y$3)-$P82</f>
        <v>-68.422222222222231</v>
      </c>
      <c r="Z82" s="135">
        <f>SUM($Q$3:Z$3)-$P82</f>
        <v>-63.125555555555565</v>
      </c>
      <c r="AA82" s="135"/>
      <c r="AC82" s="22">
        <f t="shared" si="15"/>
        <v>42121</v>
      </c>
      <c r="AD82" s="9">
        <f t="shared" si="16"/>
        <v>117</v>
      </c>
      <c r="AE82" s="135">
        <f t="shared" si="14"/>
        <v>-104.682</v>
      </c>
      <c r="AF82" s="135">
        <f>SUM($AE$3:AF$3)-$P82</f>
        <v>-97.487333333333339</v>
      </c>
      <c r="AG82" s="135">
        <f>SUM($AE$3:AG$3)-$P82</f>
        <v>-85.86699999999999</v>
      </c>
      <c r="AH82" s="135">
        <f>SUM($AE$3:AH$3)-$P82</f>
        <v>-80.289999999999992</v>
      </c>
      <c r="AI82" s="135">
        <f>SUM($AE$3:AI$3)-$P82</f>
        <v>-67.460333333333324</v>
      </c>
      <c r="AJ82" s="135">
        <f>SUM($AE$3:AJ$3)-$P82</f>
        <v>-49.153333333333336</v>
      </c>
      <c r="AK82" s="135">
        <f>SUM($AE$3:AK$3)-$P82</f>
        <v>-31.587000000000003</v>
      </c>
      <c r="AL82" s="135">
        <f>SUM($AE$3:AL$3)-$P82</f>
        <v>-22.962333333333333</v>
      </c>
      <c r="AM82" s="135">
        <f>SUM($AE$3:AM$3)-$P82</f>
        <v>-13.036000000000001</v>
      </c>
      <c r="AN82" s="135">
        <f>SUM($AE$3:AN$3)-$P82</f>
        <v>-2.2806666666666615</v>
      </c>
      <c r="AO82" s="135"/>
      <c r="AP82" s="135"/>
    </row>
    <row r="83" spans="11:42">
      <c r="K83" s="45"/>
      <c r="L83" s="45"/>
      <c r="M83" s="24">
        <f t="shared" si="17"/>
        <v>42122</v>
      </c>
      <c r="N83" s="57">
        <f>$D$25</f>
        <v>2</v>
      </c>
      <c r="O83" s="9">
        <f t="shared" si="12"/>
        <v>0</v>
      </c>
      <c r="P83" s="9">
        <f>SUM($N$5:N83)-SUM($O$5:O83)</f>
        <v>119</v>
      </c>
      <c r="Q83" s="135">
        <f t="shared" si="13"/>
        <v>-113.32111111111111</v>
      </c>
      <c r="R83" s="135">
        <f>SUM($Q$3:R$3)-$P83</f>
        <v>-109.02777777777777</v>
      </c>
      <c r="S83" s="135">
        <f>SUM($Q$3:S$3)-$P83</f>
        <v>-103.51611111111112</v>
      </c>
      <c r="T83" s="135">
        <f>SUM($Q$3:T$3)-$P83</f>
        <v>-99.772222222222226</v>
      </c>
      <c r="U83" s="135">
        <f>SUM($Q$3:U$3)-$P83</f>
        <v>-93.973888888888894</v>
      </c>
      <c r="V83" s="135">
        <f>SUM($Q$3:V$3)-$P83</f>
        <v>-87.028888888888886</v>
      </c>
      <c r="W83" s="135">
        <f>SUM($Q$3:W$3)-$P83</f>
        <v>-80.227222222222224</v>
      </c>
      <c r="X83" s="135">
        <f>SUM($Q$3:X$3)-$P83</f>
        <v>-75.503888888888895</v>
      </c>
      <c r="Y83" s="135">
        <f>SUM($Q$3:Y$3)-$P83</f>
        <v>-70.422222222222231</v>
      </c>
      <c r="Z83" s="135">
        <f>SUM($Q$3:Z$3)-$P83</f>
        <v>-65.125555555555565</v>
      </c>
      <c r="AA83" s="135"/>
      <c r="AC83" s="22">
        <f t="shared" si="15"/>
        <v>42122</v>
      </c>
      <c r="AD83" s="9">
        <f t="shared" si="16"/>
        <v>119</v>
      </c>
      <c r="AE83" s="135">
        <f t="shared" si="14"/>
        <v>-106.682</v>
      </c>
      <c r="AF83" s="135">
        <f>SUM($AE$3:AF$3)-$P83</f>
        <v>-99.487333333333339</v>
      </c>
      <c r="AG83" s="135">
        <f>SUM($AE$3:AG$3)-$P83</f>
        <v>-87.86699999999999</v>
      </c>
      <c r="AH83" s="135">
        <f>SUM($AE$3:AH$3)-$P83</f>
        <v>-82.289999999999992</v>
      </c>
      <c r="AI83" s="135">
        <f>SUM($AE$3:AI$3)-$P83</f>
        <v>-69.460333333333324</v>
      </c>
      <c r="AJ83" s="135">
        <f>SUM($AE$3:AJ$3)-$P83</f>
        <v>-51.153333333333336</v>
      </c>
      <c r="AK83" s="135">
        <f>SUM($AE$3:AK$3)-$P83</f>
        <v>-33.587000000000003</v>
      </c>
      <c r="AL83" s="135">
        <f>SUM($AE$3:AL$3)-$P83</f>
        <v>-24.962333333333333</v>
      </c>
      <c r="AM83" s="135">
        <f>SUM($AE$3:AM$3)-$P83</f>
        <v>-15.036000000000001</v>
      </c>
      <c r="AN83" s="135">
        <f>SUM($AE$3:AN$3)-$P83</f>
        <v>-4.2806666666666615</v>
      </c>
      <c r="AO83" s="135"/>
      <c r="AP83" s="135"/>
    </row>
    <row r="84" spans="11:42">
      <c r="K84" s="45"/>
      <c r="L84" s="45"/>
      <c r="M84" s="24">
        <f t="shared" si="17"/>
        <v>42123</v>
      </c>
      <c r="N84" s="57">
        <f>$E$25</f>
        <v>2</v>
      </c>
      <c r="O84" s="9">
        <f t="shared" si="12"/>
        <v>0</v>
      </c>
      <c r="P84" s="9">
        <f>SUM($N$5:N84)-SUM($O$5:O84)</f>
        <v>121</v>
      </c>
      <c r="Q84" s="135">
        <f t="shared" si="13"/>
        <v>-115.32111111111111</v>
      </c>
      <c r="R84" s="135">
        <f>SUM($Q$3:R$3)-$P84</f>
        <v>-111.02777777777777</v>
      </c>
      <c r="S84" s="135">
        <f>SUM($Q$3:S$3)-$P84</f>
        <v>-105.51611111111112</v>
      </c>
      <c r="T84" s="135">
        <f>SUM($Q$3:T$3)-$P84</f>
        <v>-101.77222222222223</v>
      </c>
      <c r="U84" s="135">
        <f>SUM($Q$3:U$3)-$P84</f>
        <v>-95.973888888888894</v>
      </c>
      <c r="V84" s="135">
        <f>SUM($Q$3:V$3)-$P84</f>
        <v>-89.028888888888886</v>
      </c>
      <c r="W84" s="135">
        <f>SUM($Q$3:W$3)-$P84</f>
        <v>-82.227222222222224</v>
      </c>
      <c r="X84" s="135">
        <f>SUM($Q$3:X$3)-$P84</f>
        <v>-77.503888888888895</v>
      </c>
      <c r="Y84" s="135">
        <f>SUM($Q$3:Y$3)-$P84</f>
        <v>-72.422222222222231</v>
      </c>
      <c r="Z84" s="135">
        <f>SUM($Q$3:Z$3)-$P84</f>
        <v>-67.125555555555565</v>
      </c>
      <c r="AA84" s="135"/>
      <c r="AC84" s="22">
        <f t="shared" si="15"/>
        <v>42123</v>
      </c>
      <c r="AD84" s="9">
        <f t="shared" si="16"/>
        <v>121</v>
      </c>
      <c r="AE84" s="135">
        <f t="shared" si="14"/>
        <v>-108.682</v>
      </c>
      <c r="AF84" s="135">
        <f>SUM($AE$3:AF$3)-$P84</f>
        <v>-101.48733333333334</v>
      </c>
      <c r="AG84" s="135">
        <f>SUM($AE$3:AG$3)-$P84</f>
        <v>-89.86699999999999</v>
      </c>
      <c r="AH84" s="135">
        <f>SUM($AE$3:AH$3)-$P84</f>
        <v>-84.289999999999992</v>
      </c>
      <c r="AI84" s="135">
        <f>SUM($AE$3:AI$3)-$P84</f>
        <v>-71.460333333333324</v>
      </c>
      <c r="AJ84" s="135">
        <f>SUM($AE$3:AJ$3)-$P84</f>
        <v>-53.153333333333336</v>
      </c>
      <c r="AK84" s="135">
        <f>SUM($AE$3:AK$3)-$P84</f>
        <v>-35.587000000000003</v>
      </c>
      <c r="AL84" s="135">
        <f>SUM($AE$3:AL$3)-$P84</f>
        <v>-26.962333333333333</v>
      </c>
      <c r="AM84" s="135">
        <f>SUM($AE$3:AM$3)-$P84</f>
        <v>-17.036000000000001</v>
      </c>
      <c r="AN84" s="135">
        <f>SUM($AE$3:AN$3)-$P84</f>
        <v>-6.2806666666666615</v>
      </c>
      <c r="AO84" s="135"/>
      <c r="AP84" s="135"/>
    </row>
    <row r="85" spans="11:42">
      <c r="K85" s="45"/>
      <c r="L85" s="45"/>
      <c r="M85" s="24">
        <f t="shared" si="17"/>
        <v>42124</v>
      </c>
      <c r="N85" s="57">
        <f>$F$25</f>
        <v>2</v>
      </c>
      <c r="O85" s="9">
        <f t="shared" si="12"/>
        <v>0</v>
      </c>
      <c r="P85" s="9">
        <f>SUM($N$5:N85)-SUM($O$5:O85)</f>
        <v>123</v>
      </c>
      <c r="Q85" s="135">
        <f t="shared" si="13"/>
        <v>-117.32111111111111</v>
      </c>
      <c r="R85" s="135">
        <f>SUM($Q$3:R$3)-$P85</f>
        <v>-113.02777777777777</v>
      </c>
      <c r="S85" s="135">
        <f>SUM($Q$3:S$3)-$P85</f>
        <v>-107.51611111111112</v>
      </c>
      <c r="T85" s="135">
        <f>SUM($Q$3:T$3)-$P85</f>
        <v>-103.77222222222223</v>
      </c>
      <c r="U85" s="135">
        <f>SUM($Q$3:U$3)-$P85</f>
        <v>-97.973888888888894</v>
      </c>
      <c r="V85" s="135">
        <f>SUM($Q$3:V$3)-$P85</f>
        <v>-91.028888888888886</v>
      </c>
      <c r="W85" s="135">
        <f>SUM($Q$3:W$3)-$P85</f>
        <v>-84.227222222222224</v>
      </c>
      <c r="X85" s="135">
        <f>SUM($Q$3:X$3)-$P85</f>
        <v>-79.503888888888895</v>
      </c>
      <c r="Y85" s="135">
        <f>SUM($Q$3:Y$3)-$P85</f>
        <v>-74.422222222222231</v>
      </c>
      <c r="Z85" s="135">
        <f>SUM($Q$3:Z$3)-$P85</f>
        <v>-69.125555555555565</v>
      </c>
      <c r="AA85" s="135"/>
      <c r="AC85" s="22">
        <f t="shared" si="15"/>
        <v>42124</v>
      </c>
      <c r="AD85" s="9">
        <f t="shared" si="16"/>
        <v>123</v>
      </c>
      <c r="AE85" s="135">
        <f t="shared" si="14"/>
        <v>-110.682</v>
      </c>
      <c r="AF85" s="135">
        <f>SUM($AE$3:AF$3)-$P85</f>
        <v>-103.48733333333334</v>
      </c>
      <c r="AG85" s="135">
        <f>SUM($AE$3:AG$3)-$P85</f>
        <v>-91.86699999999999</v>
      </c>
      <c r="AH85" s="135">
        <f>SUM($AE$3:AH$3)-$P85</f>
        <v>-86.289999999999992</v>
      </c>
      <c r="AI85" s="135">
        <f>SUM($AE$3:AI$3)-$P85</f>
        <v>-73.460333333333324</v>
      </c>
      <c r="AJ85" s="135">
        <f>SUM($AE$3:AJ$3)-$P85</f>
        <v>-55.153333333333336</v>
      </c>
      <c r="AK85" s="135">
        <f>SUM($AE$3:AK$3)-$P85</f>
        <v>-37.587000000000003</v>
      </c>
      <c r="AL85" s="135">
        <f>SUM($AE$3:AL$3)-$P85</f>
        <v>-28.962333333333333</v>
      </c>
      <c r="AM85" s="135">
        <f>SUM($AE$3:AM$3)-$P85</f>
        <v>-19.036000000000001</v>
      </c>
      <c r="AN85" s="135">
        <f>SUM($AE$3:AN$3)-$P85</f>
        <v>-8.2806666666666615</v>
      </c>
      <c r="AO85" s="135"/>
      <c r="AP85" s="135"/>
    </row>
    <row r="86" spans="11:42">
      <c r="K86" s="45"/>
      <c r="L86" s="45"/>
      <c r="M86" s="24">
        <f t="shared" si="17"/>
        <v>42125</v>
      </c>
      <c r="N86" s="57">
        <f>$G$25</f>
        <v>2</v>
      </c>
      <c r="O86" s="9">
        <f t="shared" si="12"/>
        <v>0</v>
      </c>
      <c r="P86" s="9">
        <f>SUM($N$5:N86)-SUM($O$5:O86)</f>
        <v>125</v>
      </c>
      <c r="Q86" s="135">
        <f t="shared" si="13"/>
        <v>-119.32111111111111</v>
      </c>
      <c r="R86" s="135">
        <f>SUM($Q$3:R$3)-$P86</f>
        <v>-115.02777777777777</v>
      </c>
      <c r="S86" s="135">
        <f>SUM($Q$3:S$3)-$P86</f>
        <v>-109.51611111111112</v>
      </c>
      <c r="T86" s="135">
        <f>SUM($Q$3:T$3)-$P86</f>
        <v>-105.77222222222223</v>
      </c>
      <c r="U86" s="135">
        <f>SUM($Q$3:U$3)-$P86</f>
        <v>-99.973888888888894</v>
      </c>
      <c r="V86" s="135">
        <f>SUM($Q$3:V$3)-$P86</f>
        <v>-93.028888888888886</v>
      </c>
      <c r="W86" s="135">
        <f>SUM($Q$3:W$3)-$P86</f>
        <v>-86.227222222222224</v>
      </c>
      <c r="X86" s="135">
        <f>SUM($Q$3:X$3)-$P86</f>
        <v>-81.503888888888895</v>
      </c>
      <c r="Y86" s="135">
        <f>SUM($Q$3:Y$3)-$P86</f>
        <v>-76.422222222222231</v>
      </c>
      <c r="Z86" s="135">
        <f>SUM($Q$3:Z$3)-$P86</f>
        <v>-71.125555555555565</v>
      </c>
      <c r="AA86" s="135"/>
      <c r="AC86" s="22">
        <f t="shared" si="15"/>
        <v>42125</v>
      </c>
      <c r="AD86" s="9">
        <f t="shared" si="16"/>
        <v>125</v>
      </c>
      <c r="AE86" s="135">
        <f t="shared" si="14"/>
        <v>-112.682</v>
      </c>
      <c r="AF86" s="135">
        <f>SUM($AE$3:AF$3)-$P86</f>
        <v>-105.48733333333334</v>
      </c>
      <c r="AG86" s="135">
        <f>SUM($AE$3:AG$3)-$P86</f>
        <v>-93.86699999999999</v>
      </c>
      <c r="AH86" s="135">
        <f>SUM($AE$3:AH$3)-$P86</f>
        <v>-88.289999999999992</v>
      </c>
      <c r="AI86" s="135">
        <f>SUM($AE$3:AI$3)-$P86</f>
        <v>-75.460333333333324</v>
      </c>
      <c r="AJ86" s="135">
        <f>SUM($AE$3:AJ$3)-$P86</f>
        <v>-57.153333333333336</v>
      </c>
      <c r="AK86" s="135">
        <f>SUM($AE$3:AK$3)-$P86</f>
        <v>-39.587000000000003</v>
      </c>
      <c r="AL86" s="135">
        <f>SUM($AE$3:AL$3)-$P86</f>
        <v>-30.962333333333333</v>
      </c>
      <c r="AM86" s="135">
        <f>SUM($AE$3:AM$3)-$P86</f>
        <v>-21.036000000000001</v>
      </c>
      <c r="AN86" s="135">
        <f>SUM($AE$3:AN$3)-$P86</f>
        <v>-10.280666666666662</v>
      </c>
      <c r="AO86" s="135"/>
      <c r="AP86" s="135"/>
    </row>
    <row r="87" spans="11:42">
      <c r="K87" s="45"/>
      <c r="L87" s="45"/>
      <c r="M87" s="24">
        <f t="shared" si="17"/>
        <v>42126</v>
      </c>
      <c r="N87" s="57">
        <f>$H$25</f>
        <v>2</v>
      </c>
      <c r="O87" s="9">
        <f t="shared" si="12"/>
        <v>0</v>
      </c>
      <c r="P87" s="9">
        <f>SUM($N$5:N87)-SUM($O$5:O87)</f>
        <v>127</v>
      </c>
      <c r="Q87" s="135">
        <f t="shared" si="13"/>
        <v>-121.32111111111111</v>
      </c>
      <c r="R87" s="135">
        <f>SUM($Q$3:R$3)-$P87</f>
        <v>-117.02777777777777</v>
      </c>
      <c r="S87" s="135">
        <f>SUM($Q$3:S$3)-$P87</f>
        <v>-111.51611111111112</v>
      </c>
      <c r="T87" s="135">
        <f>SUM($Q$3:T$3)-$P87</f>
        <v>-107.77222222222223</v>
      </c>
      <c r="U87" s="135">
        <f>SUM($Q$3:U$3)-$P87</f>
        <v>-101.97388888888889</v>
      </c>
      <c r="V87" s="135">
        <f>SUM($Q$3:V$3)-$P87</f>
        <v>-95.028888888888886</v>
      </c>
      <c r="W87" s="135">
        <f>SUM($Q$3:W$3)-$P87</f>
        <v>-88.227222222222224</v>
      </c>
      <c r="X87" s="135">
        <f>SUM($Q$3:X$3)-$P87</f>
        <v>-83.503888888888895</v>
      </c>
      <c r="Y87" s="135">
        <f>SUM($Q$3:Y$3)-$P87</f>
        <v>-78.422222222222231</v>
      </c>
      <c r="Z87" s="135">
        <f>SUM($Q$3:Z$3)-$P87</f>
        <v>-73.125555555555565</v>
      </c>
      <c r="AA87" s="135"/>
      <c r="AC87" s="22">
        <f t="shared" si="15"/>
        <v>42126</v>
      </c>
      <c r="AD87" s="9">
        <f t="shared" si="16"/>
        <v>127</v>
      </c>
      <c r="AE87" s="135">
        <f t="shared" si="14"/>
        <v>-114.682</v>
      </c>
      <c r="AF87" s="135">
        <f>SUM($AE$3:AF$3)-$P87</f>
        <v>-107.48733333333334</v>
      </c>
      <c r="AG87" s="135">
        <f>SUM($AE$3:AG$3)-$P87</f>
        <v>-95.86699999999999</v>
      </c>
      <c r="AH87" s="135">
        <f>SUM($AE$3:AH$3)-$P87</f>
        <v>-90.289999999999992</v>
      </c>
      <c r="AI87" s="135">
        <f>SUM($AE$3:AI$3)-$P87</f>
        <v>-77.460333333333324</v>
      </c>
      <c r="AJ87" s="135">
        <f>SUM($AE$3:AJ$3)-$P87</f>
        <v>-59.153333333333336</v>
      </c>
      <c r="AK87" s="135">
        <f>SUM($AE$3:AK$3)-$P87</f>
        <v>-41.587000000000003</v>
      </c>
      <c r="AL87" s="135">
        <f>SUM($AE$3:AL$3)-$P87</f>
        <v>-32.962333333333333</v>
      </c>
      <c r="AM87" s="135">
        <f>SUM($AE$3:AM$3)-$P87</f>
        <v>-23.036000000000001</v>
      </c>
      <c r="AN87" s="135">
        <f>SUM($AE$3:AN$3)-$P87</f>
        <v>-12.280666666666662</v>
      </c>
      <c r="AO87" s="135"/>
      <c r="AP87" s="135"/>
    </row>
    <row r="88" spans="11:42">
      <c r="K88" s="45"/>
      <c r="L88" s="45"/>
      <c r="M88" s="24">
        <f t="shared" si="17"/>
        <v>42127</v>
      </c>
      <c r="N88" s="106">
        <f>$I$25</f>
        <v>0</v>
      </c>
      <c r="O88" s="9">
        <f t="shared" si="12"/>
        <v>0</v>
      </c>
      <c r="P88" s="9">
        <f>SUM($N$5:N88)-SUM($O$5:O88)</f>
        <v>127</v>
      </c>
      <c r="Q88" s="135">
        <f t="shared" si="13"/>
        <v>-121.32111111111111</v>
      </c>
      <c r="R88" s="135">
        <f>SUM($Q$3:R$3)-$P88</f>
        <v>-117.02777777777777</v>
      </c>
      <c r="S88" s="135">
        <f>SUM($Q$3:S$3)-$P88</f>
        <v>-111.51611111111112</v>
      </c>
      <c r="T88" s="135">
        <f>SUM($Q$3:T$3)-$P88</f>
        <v>-107.77222222222223</v>
      </c>
      <c r="U88" s="135">
        <f>SUM($Q$3:U$3)-$P88</f>
        <v>-101.97388888888889</v>
      </c>
      <c r="V88" s="135">
        <f>SUM($Q$3:V$3)-$P88</f>
        <v>-95.028888888888886</v>
      </c>
      <c r="W88" s="135">
        <f>SUM($Q$3:W$3)-$P88</f>
        <v>-88.227222222222224</v>
      </c>
      <c r="X88" s="135">
        <f>SUM($Q$3:X$3)-$P88</f>
        <v>-83.503888888888895</v>
      </c>
      <c r="Y88" s="135">
        <f>SUM($Q$3:Y$3)-$P88</f>
        <v>-78.422222222222231</v>
      </c>
      <c r="Z88" s="135">
        <f>SUM($Q$3:Z$3)-$P88</f>
        <v>-73.125555555555565</v>
      </c>
      <c r="AA88" s="135"/>
      <c r="AC88" s="22">
        <f t="shared" si="15"/>
        <v>42127</v>
      </c>
      <c r="AD88" s="9">
        <f t="shared" si="16"/>
        <v>127</v>
      </c>
      <c r="AE88" s="135">
        <f t="shared" si="14"/>
        <v>-114.682</v>
      </c>
      <c r="AF88" s="135">
        <f>SUM($AE$3:AF$3)-$P88</f>
        <v>-107.48733333333334</v>
      </c>
      <c r="AG88" s="135">
        <f>SUM($AE$3:AG$3)-$P88</f>
        <v>-95.86699999999999</v>
      </c>
      <c r="AH88" s="135">
        <f>SUM($AE$3:AH$3)-$P88</f>
        <v>-90.289999999999992</v>
      </c>
      <c r="AI88" s="135">
        <f>SUM($AE$3:AI$3)-$P88</f>
        <v>-77.460333333333324</v>
      </c>
      <c r="AJ88" s="135">
        <f>SUM($AE$3:AJ$3)-$P88</f>
        <v>-59.153333333333336</v>
      </c>
      <c r="AK88" s="135">
        <f>SUM($AE$3:AK$3)-$P88</f>
        <v>-41.587000000000003</v>
      </c>
      <c r="AL88" s="135">
        <f>SUM($AE$3:AL$3)-$P88</f>
        <v>-32.962333333333333</v>
      </c>
      <c r="AM88" s="135">
        <f>SUM($AE$3:AM$3)-$P88</f>
        <v>-23.036000000000001</v>
      </c>
      <c r="AN88" s="135">
        <f>SUM($AE$3:AN$3)-$P88</f>
        <v>-12.280666666666662</v>
      </c>
      <c r="AO88" s="135"/>
      <c r="AP88" s="135"/>
    </row>
    <row r="89" spans="11:42">
      <c r="K89" s="45"/>
      <c r="L89" s="45"/>
      <c r="M89" s="24">
        <f t="shared" si="17"/>
        <v>42128</v>
      </c>
      <c r="N89" s="57">
        <f>$C$25</f>
        <v>1</v>
      </c>
      <c r="O89" s="9">
        <f t="shared" si="12"/>
        <v>0</v>
      </c>
      <c r="P89" s="9">
        <f>SUM($N$5:N89)-SUM($O$5:O89)</f>
        <v>128</v>
      </c>
      <c r="Q89" s="135">
        <f t="shared" si="13"/>
        <v>-122.32111111111111</v>
      </c>
      <c r="R89" s="135">
        <f>SUM($Q$3:R$3)-$P89</f>
        <v>-118.02777777777777</v>
      </c>
      <c r="S89" s="135">
        <f>SUM($Q$3:S$3)-$P89</f>
        <v>-112.51611111111112</v>
      </c>
      <c r="T89" s="135">
        <f>SUM($Q$3:T$3)-$P89</f>
        <v>-108.77222222222223</v>
      </c>
      <c r="U89" s="135">
        <f>SUM($Q$3:U$3)-$P89</f>
        <v>-102.97388888888889</v>
      </c>
      <c r="V89" s="135">
        <f>SUM($Q$3:V$3)-$P89</f>
        <v>-96.028888888888886</v>
      </c>
      <c r="W89" s="135">
        <f>SUM($Q$3:W$3)-$P89</f>
        <v>-89.227222222222224</v>
      </c>
      <c r="X89" s="135">
        <f>SUM($Q$3:X$3)-$P89</f>
        <v>-84.503888888888895</v>
      </c>
      <c r="Y89" s="135">
        <f>SUM($Q$3:Y$3)-$P89</f>
        <v>-79.422222222222231</v>
      </c>
      <c r="Z89" s="135">
        <f>SUM($Q$3:Z$3)-$P89</f>
        <v>-74.125555555555565</v>
      </c>
      <c r="AA89" s="135"/>
      <c r="AC89" s="22">
        <f t="shared" si="15"/>
        <v>42128</v>
      </c>
      <c r="AD89" s="9">
        <f t="shared" si="16"/>
        <v>128</v>
      </c>
      <c r="AE89" s="135">
        <f t="shared" si="14"/>
        <v>-115.682</v>
      </c>
      <c r="AF89" s="135">
        <f>SUM($AE$3:AF$3)-$P89</f>
        <v>-108.48733333333334</v>
      </c>
      <c r="AG89" s="135">
        <f>SUM($AE$3:AG$3)-$P89</f>
        <v>-96.86699999999999</v>
      </c>
      <c r="AH89" s="135">
        <f>SUM($AE$3:AH$3)-$P89</f>
        <v>-91.289999999999992</v>
      </c>
      <c r="AI89" s="135">
        <f>SUM($AE$3:AI$3)-$P89</f>
        <v>-78.460333333333324</v>
      </c>
      <c r="AJ89" s="135">
        <f>SUM($AE$3:AJ$3)-$P89</f>
        <v>-60.153333333333336</v>
      </c>
      <c r="AK89" s="135">
        <f>SUM($AE$3:AK$3)-$P89</f>
        <v>-42.587000000000003</v>
      </c>
      <c r="AL89" s="135">
        <f>SUM($AE$3:AL$3)-$P89</f>
        <v>-33.962333333333333</v>
      </c>
      <c r="AM89" s="135">
        <f>SUM($AE$3:AM$3)-$P89</f>
        <v>-24.036000000000001</v>
      </c>
      <c r="AN89" s="135">
        <f>SUM($AE$3:AN$3)-$P89</f>
        <v>-13.280666666666662</v>
      </c>
      <c r="AO89" s="135"/>
      <c r="AP89" s="135"/>
    </row>
    <row r="90" spans="11:42">
      <c r="K90" s="45"/>
      <c r="L90" s="45"/>
      <c r="M90" s="24">
        <f t="shared" si="17"/>
        <v>42129</v>
      </c>
      <c r="N90" s="57">
        <f>$D$25</f>
        <v>2</v>
      </c>
      <c r="O90" s="9">
        <f t="shared" si="12"/>
        <v>0</v>
      </c>
      <c r="P90" s="9">
        <f>SUM($N$5:N90)-SUM($O$5:O90)</f>
        <v>130</v>
      </c>
      <c r="Q90" s="135">
        <f t="shared" si="13"/>
        <v>-124.32111111111111</v>
      </c>
      <c r="R90" s="135">
        <f>SUM($Q$3:R$3)-$P90</f>
        <v>-120.02777777777777</v>
      </c>
      <c r="S90" s="135">
        <f>SUM($Q$3:S$3)-$P90</f>
        <v>-114.51611111111112</v>
      </c>
      <c r="T90" s="135">
        <f>SUM($Q$3:T$3)-$P90</f>
        <v>-110.77222222222223</v>
      </c>
      <c r="U90" s="135">
        <f>SUM($Q$3:U$3)-$P90</f>
        <v>-104.97388888888889</v>
      </c>
      <c r="V90" s="135">
        <f>SUM($Q$3:V$3)-$P90</f>
        <v>-98.028888888888886</v>
      </c>
      <c r="W90" s="135">
        <f>SUM($Q$3:W$3)-$P90</f>
        <v>-91.227222222222224</v>
      </c>
      <c r="X90" s="135">
        <f>SUM($Q$3:X$3)-$P90</f>
        <v>-86.503888888888895</v>
      </c>
      <c r="Y90" s="135">
        <f>SUM($Q$3:Y$3)-$P90</f>
        <v>-81.422222222222231</v>
      </c>
      <c r="Z90" s="135">
        <f>SUM($Q$3:Z$3)-$P90</f>
        <v>-76.125555555555565</v>
      </c>
      <c r="AA90" s="135"/>
      <c r="AC90" s="22">
        <f t="shared" si="15"/>
        <v>42129</v>
      </c>
      <c r="AD90" s="9">
        <f t="shared" si="16"/>
        <v>130</v>
      </c>
      <c r="AE90" s="135">
        <f t="shared" si="14"/>
        <v>-117.682</v>
      </c>
      <c r="AF90" s="135">
        <f>SUM($AE$3:AF$3)-$P90</f>
        <v>-110.48733333333334</v>
      </c>
      <c r="AG90" s="135">
        <f>SUM($AE$3:AG$3)-$P90</f>
        <v>-98.86699999999999</v>
      </c>
      <c r="AH90" s="135">
        <f>SUM($AE$3:AH$3)-$P90</f>
        <v>-93.289999999999992</v>
      </c>
      <c r="AI90" s="135">
        <f>SUM($AE$3:AI$3)-$P90</f>
        <v>-80.460333333333324</v>
      </c>
      <c r="AJ90" s="135">
        <f>SUM($AE$3:AJ$3)-$P90</f>
        <v>-62.153333333333336</v>
      </c>
      <c r="AK90" s="135">
        <f>SUM($AE$3:AK$3)-$P90</f>
        <v>-44.587000000000003</v>
      </c>
      <c r="AL90" s="135">
        <f>SUM($AE$3:AL$3)-$P90</f>
        <v>-35.962333333333333</v>
      </c>
      <c r="AM90" s="135">
        <f>SUM($AE$3:AM$3)-$P90</f>
        <v>-26.036000000000001</v>
      </c>
      <c r="AN90" s="135">
        <f>SUM($AE$3:AN$3)-$P90</f>
        <v>-15.280666666666662</v>
      </c>
      <c r="AO90" s="135"/>
      <c r="AP90" s="135"/>
    </row>
    <row r="91" spans="11:42">
      <c r="K91" s="45"/>
      <c r="L91" s="45"/>
      <c r="M91" s="24">
        <f t="shared" si="17"/>
        <v>42130</v>
      </c>
      <c r="N91" s="57">
        <f>$E$25</f>
        <v>2</v>
      </c>
      <c r="O91" s="9">
        <f t="shared" si="12"/>
        <v>0</v>
      </c>
      <c r="P91" s="9">
        <f>SUM($N$5:N91)-SUM($O$5:O91)</f>
        <v>132</v>
      </c>
      <c r="Q91" s="135">
        <f t="shared" si="13"/>
        <v>-126.32111111111111</v>
      </c>
      <c r="R91" s="135">
        <f>SUM($Q$3:R$3)-$P91</f>
        <v>-122.02777777777777</v>
      </c>
      <c r="S91" s="135">
        <f>SUM($Q$3:S$3)-$P91</f>
        <v>-116.51611111111112</v>
      </c>
      <c r="T91" s="135">
        <f>SUM($Q$3:T$3)-$P91</f>
        <v>-112.77222222222223</v>
      </c>
      <c r="U91" s="135">
        <f>SUM($Q$3:U$3)-$P91</f>
        <v>-106.97388888888889</v>
      </c>
      <c r="V91" s="135">
        <f>SUM($Q$3:V$3)-$P91</f>
        <v>-100.02888888888889</v>
      </c>
      <c r="W91" s="135">
        <f>SUM($Q$3:W$3)-$P91</f>
        <v>-93.227222222222224</v>
      </c>
      <c r="X91" s="135">
        <f>SUM($Q$3:X$3)-$P91</f>
        <v>-88.503888888888895</v>
      </c>
      <c r="Y91" s="135">
        <f>SUM($Q$3:Y$3)-$P91</f>
        <v>-83.422222222222231</v>
      </c>
      <c r="Z91" s="135">
        <f>SUM($Q$3:Z$3)-$P91</f>
        <v>-78.125555555555565</v>
      </c>
      <c r="AA91" s="135"/>
      <c r="AC91" s="22">
        <f t="shared" si="15"/>
        <v>42130</v>
      </c>
      <c r="AD91" s="9">
        <f t="shared" si="16"/>
        <v>132</v>
      </c>
      <c r="AE91" s="135">
        <f t="shared" si="14"/>
        <v>-119.682</v>
      </c>
      <c r="AF91" s="135">
        <f>SUM($AE$3:AF$3)-$P91</f>
        <v>-112.48733333333334</v>
      </c>
      <c r="AG91" s="135">
        <f>SUM($AE$3:AG$3)-$P91</f>
        <v>-100.86699999999999</v>
      </c>
      <c r="AH91" s="135">
        <f>SUM($AE$3:AH$3)-$P91</f>
        <v>-95.289999999999992</v>
      </c>
      <c r="AI91" s="135">
        <f>SUM($AE$3:AI$3)-$P91</f>
        <v>-82.460333333333324</v>
      </c>
      <c r="AJ91" s="135">
        <f>SUM($AE$3:AJ$3)-$P91</f>
        <v>-64.153333333333336</v>
      </c>
      <c r="AK91" s="135">
        <f>SUM($AE$3:AK$3)-$P91</f>
        <v>-46.587000000000003</v>
      </c>
      <c r="AL91" s="135">
        <f>SUM($AE$3:AL$3)-$P91</f>
        <v>-37.962333333333333</v>
      </c>
      <c r="AM91" s="135">
        <f>SUM($AE$3:AM$3)-$P91</f>
        <v>-28.036000000000001</v>
      </c>
      <c r="AN91" s="135">
        <f>SUM($AE$3:AN$3)-$P91</f>
        <v>-17.280666666666662</v>
      </c>
      <c r="AO91" s="135"/>
      <c r="AP91" s="135"/>
    </row>
    <row r="92" spans="11:42">
      <c r="K92" s="45"/>
      <c r="L92" s="45"/>
      <c r="M92" s="24">
        <f t="shared" si="17"/>
        <v>42131</v>
      </c>
      <c r="N92" s="57">
        <f>$F$25</f>
        <v>2</v>
      </c>
      <c r="O92" s="9">
        <f t="shared" si="12"/>
        <v>0</v>
      </c>
      <c r="P92" s="9">
        <f>SUM($N$5:N92)-SUM($O$5:O92)</f>
        <v>134</v>
      </c>
      <c r="Q92" s="135">
        <f t="shared" si="13"/>
        <v>-128.32111111111112</v>
      </c>
      <c r="R92" s="135">
        <f>SUM($Q$3:R$3)-$P92</f>
        <v>-124.02777777777777</v>
      </c>
      <c r="S92" s="135">
        <f>SUM($Q$3:S$3)-$P92</f>
        <v>-118.51611111111112</v>
      </c>
      <c r="T92" s="135">
        <f>SUM($Q$3:T$3)-$P92</f>
        <v>-114.77222222222223</v>
      </c>
      <c r="U92" s="135">
        <f>SUM($Q$3:U$3)-$P92</f>
        <v>-108.97388888888889</v>
      </c>
      <c r="V92" s="135">
        <f>SUM($Q$3:V$3)-$P92</f>
        <v>-102.02888888888889</v>
      </c>
      <c r="W92" s="135">
        <f>SUM($Q$3:W$3)-$P92</f>
        <v>-95.227222222222224</v>
      </c>
      <c r="X92" s="135">
        <f>SUM($Q$3:X$3)-$P92</f>
        <v>-90.503888888888895</v>
      </c>
      <c r="Y92" s="135">
        <f>SUM($Q$3:Y$3)-$P92</f>
        <v>-85.422222222222231</v>
      </c>
      <c r="Z92" s="135">
        <f>SUM($Q$3:Z$3)-$P92</f>
        <v>-80.125555555555565</v>
      </c>
      <c r="AA92" s="135"/>
      <c r="AC92" s="22">
        <f t="shared" si="15"/>
        <v>42131</v>
      </c>
      <c r="AD92" s="9">
        <f t="shared" si="16"/>
        <v>134</v>
      </c>
      <c r="AE92" s="135">
        <f t="shared" si="14"/>
        <v>-121.682</v>
      </c>
      <c r="AF92" s="135">
        <f>SUM($AE$3:AF$3)-$P92</f>
        <v>-114.48733333333334</v>
      </c>
      <c r="AG92" s="135">
        <f>SUM($AE$3:AG$3)-$P92</f>
        <v>-102.86699999999999</v>
      </c>
      <c r="AH92" s="135">
        <f>SUM($AE$3:AH$3)-$P92</f>
        <v>-97.289999999999992</v>
      </c>
      <c r="AI92" s="135">
        <f>SUM($AE$3:AI$3)-$P92</f>
        <v>-84.460333333333324</v>
      </c>
      <c r="AJ92" s="135">
        <f>SUM($AE$3:AJ$3)-$P92</f>
        <v>-66.153333333333336</v>
      </c>
      <c r="AK92" s="135">
        <f>SUM($AE$3:AK$3)-$P92</f>
        <v>-48.587000000000003</v>
      </c>
      <c r="AL92" s="135">
        <f>SUM($AE$3:AL$3)-$P92</f>
        <v>-39.962333333333333</v>
      </c>
      <c r="AM92" s="135">
        <f>SUM($AE$3:AM$3)-$P92</f>
        <v>-30.036000000000001</v>
      </c>
      <c r="AN92" s="135">
        <f>SUM($AE$3:AN$3)-$P92</f>
        <v>-19.280666666666662</v>
      </c>
      <c r="AO92" s="135"/>
      <c r="AP92" s="135"/>
    </row>
    <row r="93" spans="11:42">
      <c r="K93" s="45"/>
      <c r="L93" s="45"/>
      <c r="M93" s="24">
        <f t="shared" si="17"/>
        <v>42132</v>
      </c>
      <c r="N93" s="57">
        <f>$G$25</f>
        <v>2</v>
      </c>
      <c r="O93" s="9">
        <f t="shared" si="12"/>
        <v>0</v>
      </c>
      <c r="P93" s="9">
        <f>SUM($N$5:N93)-SUM($O$5:O93)</f>
        <v>136</v>
      </c>
      <c r="Q93" s="135">
        <f t="shared" si="13"/>
        <v>-130.32111111111112</v>
      </c>
      <c r="R93" s="135">
        <f>SUM($Q$3:R$3)-$P93</f>
        <v>-126.02777777777777</v>
      </c>
      <c r="S93" s="135">
        <f>SUM($Q$3:S$3)-$P93</f>
        <v>-120.51611111111112</v>
      </c>
      <c r="T93" s="135">
        <f>SUM($Q$3:T$3)-$P93</f>
        <v>-116.77222222222223</v>
      </c>
      <c r="U93" s="135">
        <f>SUM($Q$3:U$3)-$P93</f>
        <v>-110.97388888888889</v>
      </c>
      <c r="V93" s="135">
        <f>SUM($Q$3:V$3)-$P93</f>
        <v>-104.02888888888889</v>
      </c>
      <c r="W93" s="135">
        <f>SUM($Q$3:W$3)-$P93</f>
        <v>-97.227222222222224</v>
      </c>
      <c r="X93" s="135">
        <f>SUM($Q$3:X$3)-$P93</f>
        <v>-92.503888888888895</v>
      </c>
      <c r="Y93" s="135">
        <f>SUM($Q$3:Y$3)-$P93</f>
        <v>-87.422222222222231</v>
      </c>
      <c r="Z93" s="135">
        <f>SUM($Q$3:Z$3)-$P93</f>
        <v>-82.125555555555565</v>
      </c>
      <c r="AA93" s="135"/>
      <c r="AC93" s="22">
        <f t="shared" si="15"/>
        <v>42132</v>
      </c>
      <c r="AD93" s="9">
        <f t="shared" si="16"/>
        <v>136</v>
      </c>
      <c r="AE93" s="135">
        <f t="shared" si="14"/>
        <v>-123.682</v>
      </c>
      <c r="AF93" s="135">
        <f>SUM($AE$3:AF$3)-$P93</f>
        <v>-116.48733333333334</v>
      </c>
      <c r="AG93" s="135">
        <f>SUM($AE$3:AG$3)-$P93</f>
        <v>-104.86699999999999</v>
      </c>
      <c r="AH93" s="135">
        <f>SUM($AE$3:AH$3)-$P93</f>
        <v>-99.289999999999992</v>
      </c>
      <c r="AI93" s="135">
        <f>SUM($AE$3:AI$3)-$P93</f>
        <v>-86.460333333333324</v>
      </c>
      <c r="AJ93" s="135">
        <f>SUM($AE$3:AJ$3)-$P93</f>
        <v>-68.153333333333336</v>
      </c>
      <c r="AK93" s="135">
        <f>SUM($AE$3:AK$3)-$P93</f>
        <v>-50.587000000000003</v>
      </c>
      <c r="AL93" s="135">
        <f>SUM($AE$3:AL$3)-$P93</f>
        <v>-41.962333333333333</v>
      </c>
      <c r="AM93" s="135">
        <f>SUM($AE$3:AM$3)-$P93</f>
        <v>-32.036000000000001</v>
      </c>
      <c r="AN93" s="135">
        <f>SUM($AE$3:AN$3)-$P93</f>
        <v>-21.280666666666662</v>
      </c>
      <c r="AO93" s="135"/>
      <c r="AP93" s="135"/>
    </row>
    <row r="94" spans="11:42">
      <c r="K94" s="45"/>
      <c r="L94" s="45"/>
      <c r="M94" s="24">
        <f t="shared" si="17"/>
        <v>42133</v>
      </c>
      <c r="N94" s="57">
        <f>$H$25</f>
        <v>2</v>
      </c>
      <c r="O94" s="9">
        <f t="shared" si="12"/>
        <v>0</v>
      </c>
      <c r="P94" s="9">
        <f>SUM($N$5:N94)-SUM($O$5:O94)</f>
        <v>138</v>
      </c>
      <c r="Q94" s="135">
        <f t="shared" si="13"/>
        <v>-132.32111111111112</v>
      </c>
      <c r="R94" s="135">
        <f>SUM($Q$3:R$3)-$P94</f>
        <v>-128.02777777777777</v>
      </c>
      <c r="S94" s="135">
        <f>SUM($Q$3:S$3)-$P94</f>
        <v>-122.51611111111112</v>
      </c>
      <c r="T94" s="135">
        <f>SUM($Q$3:T$3)-$P94</f>
        <v>-118.77222222222223</v>
      </c>
      <c r="U94" s="135">
        <f>SUM($Q$3:U$3)-$P94</f>
        <v>-112.97388888888889</v>
      </c>
      <c r="V94" s="135">
        <f>SUM($Q$3:V$3)-$P94</f>
        <v>-106.02888888888889</v>
      </c>
      <c r="W94" s="135">
        <f>SUM($Q$3:W$3)-$P94</f>
        <v>-99.227222222222224</v>
      </c>
      <c r="X94" s="135">
        <f>SUM($Q$3:X$3)-$P94</f>
        <v>-94.503888888888895</v>
      </c>
      <c r="Y94" s="135">
        <f>SUM($Q$3:Y$3)-$P94</f>
        <v>-89.422222222222231</v>
      </c>
      <c r="Z94" s="135">
        <f>SUM($Q$3:Z$3)-$P94</f>
        <v>-84.125555555555565</v>
      </c>
      <c r="AA94" s="135"/>
      <c r="AC94" s="22">
        <f t="shared" si="15"/>
        <v>42133</v>
      </c>
      <c r="AD94" s="9">
        <f t="shared" si="16"/>
        <v>138</v>
      </c>
      <c r="AE94" s="135">
        <f t="shared" si="14"/>
        <v>-125.682</v>
      </c>
      <c r="AF94" s="135">
        <f>SUM($AE$3:AF$3)-$P94</f>
        <v>-118.48733333333334</v>
      </c>
      <c r="AG94" s="135">
        <f>SUM($AE$3:AG$3)-$P94</f>
        <v>-106.86699999999999</v>
      </c>
      <c r="AH94" s="135">
        <f>SUM($AE$3:AH$3)-$P94</f>
        <v>-101.28999999999999</v>
      </c>
      <c r="AI94" s="135">
        <f>SUM($AE$3:AI$3)-$P94</f>
        <v>-88.460333333333324</v>
      </c>
      <c r="AJ94" s="135">
        <f>SUM($AE$3:AJ$3)-$P94</f>
        <v>-70.153333333333336</v>
      </c>
      <c r="AK94" s="135">
        <f>SUM($AE$3:AK$3)-$P94</f>
        <v>-52.587000000000003</v>
      </c>
      <c r="AL94" s="135">
        <f>SUM($AE$3:AL$3)-$P94</f>
        <v>-43.962333333333333</v>
      </c>
      <c r="AM94" s="135">
        <f>SUM($AE$3:AM$3)-$P94</f>
        <v>-34.036000000000001</v>
      </c>
      <c r="AN94" s="135">
        <f>SUM($AE$3:AN$3)-$P94</f>
        <v>-23.280666666666662</v>
      </c>
      <c r="AO94" s="135"/>
      <c r="AP94" s="135"/>
    </row>
    <row r="95" spans="11:42">
      <c r="K95" s="45"/>
      <c r="L95" s="45"/>
      <c r="M95" s="24">
        <f t="shared" si="17"/>
        <v>42134</v>
      </c>
      <c r="N95" s="106">
        <f>$I$25</f>
        <v>0</v>
      </c>
      <c r="O95" s="9">
        <f t="shared" si="12"/>
        <v>0</v>
      </c>
      <c r="P95" s="9">
        <f>SUM($N$5:N95)-SUM($O$5:O95)</f>
        <v>138</v>
      </c>
      <c r="Q95" s="135">
        <f t="shared" si="13"/>
        <v>-132.32111111111112</v>
      </c>
      <c r="R95" s="135">
        <f>SUM($Q$3:R$3)-$P95</f>
        <v>-128.02777777777777</v>
      </c>
      <c r="S95" s="135">
        <f>SUM($Q$3:S$3)-$P95</f>
        <v>-122.51611111111112</v>
      </c>
      <c r="T95" s="135">
        <f>SUM($Q$3:T$3)-$P95</f>
        <v>-118.77222222222223</v>
      </c>
      <c r="U95" s="135">
        <f>SUM($Q$3:U$3)-$P95</f>
        <v>-112.97388888888889</v>
      </c>
      <c r="V95" s="135">
        <f>SUM($Q$3:V$3)-$P95</f>
        <v>-106.02888888888889</v>
      </c>
      <c r="W95" s="135">
        <f>SUM($Q$3:W$3)-$P95</f>
        <v>-99.227222222222224</v>
      </c>
      <c r="X95" s="135">
        <f>SUM($Q$3:X$3)-$P95</f>
        <v>-94.503888888888895</v>
      </c>
      <c r="Y95" s="135">
        <f>SUM($Q$3:Y$3)-$P95</f>
        <v>-89.422222222222231</v>
      </c>
      <c r="Z95" s="135">
        <f>SUM($Q$3:Z$3)-$P95</f>
        <v>-84.125555555555565</v>
      </c>
      <c r="AA95" s="135"/>
      <c r="AC95" s="22">
        <f t="shared" si="15"/>
        <v>42134</v>
      </c>
      <c r="AD95" s="9">
        <f t="shared" si="16"/>
        <v>138</v>
      </c>
      <c r="AE95" s="135">
        <f t="shared" si="14"/>
        <v>-125.682</v>
      </c>
      <c r="AF95" s="135">
        <f>SUM($AE$3:AF$3)-$P95</f>
        <v>-118.48733333333334</v>
      </c>
      <c r="AG95" s="135">
        <f>SUM($AE$3:AG$3)-$P95</f>
        <v>-106.86699999999999</v>
      </c>
      <c r="AH95" s="135">
        <f>SUM($AE$3:AH$3)-$P95</f>
        <v>-101.28999999999999</v>
      </c>
      <c r="AI95" s="135">
        <f>SUM($AE$3:AI$3)-$P95</f>
        <v>-88.460333333333324</v>
      </c>
      <c r="AJ95" s="135">
        <f>SUM($AE$3:AJ$3)-$P95</f>
        <v>-70.153333333333336</v>
      </c>
      <c r="AK95" s="135">
        <f>SUM($AE$3:AK$3)-$P95</f>
        <v>-52.587000000000003</v>
      </c>
      <c r="AL95" s="135">
        <f>SUM($AE$3:AL$3)-$P95</f>
        <v>-43.962333333333333</v>
      </c>
      <c r="AM95" s="135">
        <f>SUM($AE$3:AM$3)-$P95</f>
        <v>-34.036000000000001</v>
      </c>
      <c r="AN95" s="135">
        <f>SUM($AE$3:AN$3)-$P95</f>
        <v>-23.280666666666662</v>
      </c>
      <c r="AO95" s="135"/>
      <c r="AP95" s="135"/>
    </row>
    <row r="96" spans="11:42">
      <c r="K96" s="45"/>
      <c r="L96" s="45"/>
      <c r="M96" s="24">
        <f t="shared" si="17"/>
        <v>42135</v>
      </c>
      <c r="N96" s="57">
        <f>$C$25</f>
        <v>1</v>
      </c>
      <c r="O96" s="9">
        <f t="shared" si="12"/>
        <v>0</v>
      </c>
      <c r="P96" s="9">
        <f>SUM($N$5:N96)-SUM($O$5:O96)</f>
        <v>139</v>
      </c>
      <c r="Q96" s="135">
        <f t="shared" si="13"/>
        <v>-133.32111111111112</v>
      </c>
      <c r="R96" s="135">
        <f>SUM($Q$3:R$3)-$P96</f>
        <v>-129.02777777777777</v>
      </c>
      <c r="S96" s="135">
        <f>SUM($Q$3:S$3)-$P96</f>
        <v>-123.51611111111112</v>
      </c>
      <c r="T96" s="135">
        <f>SUM($Q$3:T$3)-$P96</f>
        <v>-119.77222222222223</v>
      </c>
      <c r="U96" s="135">
        <f>SUM($Q$3:U$3)-$P96</f>
        <v>-113.97388888888889</v>
      </c>
      <c r="V96" s="135">
        <f>SUM($Q$3:V$3)-$P96</f>
        <v>-107.02888888888889</v>
      </c>
      <c r="W96" s="135">
        <f>SUM($Q$3:W$3)-$P96</f>
        <v>-100.22722222222222</v>
      </c>
      <c r="X96" s="135">
        <f>SUM($Q$3:X$3)-$P96</f>
        <v>-95.503888888888895</v>
      </c>
      <c r="Y96" s="135">
        <f>SUM($Q$3:Y$3)-$P96</f>
        <v>-90.422222222222231</v>
      </c>
      <c r="Z96" s="135">
        <f>SUM($Q$3:Z$3)-$P96</f>
        <v>-85.125555555555565</v>
      </c>
      <c r="AA96" s="135"/>
      <c r="AC96" s="22">
        <f t="shared" si="15"/>
        <v>42135</v>
      </c>
      <c r="AD96" s="9">
        <f t="shared" si="16"/>
        <v>139</v>
      </c>
      <c r="AE96" s="135">
        <f t="shared" si="14"/>
        <v>-126.682</v>
      </c>
      <c r="AF96" s="135">
        <f>SUM($AE$3:AF$3)-$P96</f>
        <v>-119.48733333333334</v>
      </c>
      <c r="AG96" s="135">
        <f>SUM($AE$3:AG$3)-$P96</f>
        <v>-107.86699999999999</v>
      </c>
      <c r="AH96" s="135">
        <f>SUM($AE$3:AH$3)-$P96</f>
        <v>-102.28999999999999</v>
      </c>
      <c r="AI96" s="135">
        <f>SUM($AE$3:AI$3)-$P96</f>
        <v>-89.460333333333324</v>
      </c>
      <c r="AJ96" s="135">
        <f>SUM($AE$3:AJ$3)-$P96</f>
        <v>-71.153333333333336</v>
      </c>
      <c r="AK96" s="135">
        <f>SUM($AE$3:AK$3)-$P96</f>
        <v>-53.587000000000003</v>
      </c>
      <c r="AL96" s="135">
        <f>SUM($AE$3:AL$3)-$P96</f>
        <v>-44.962333333333333</v>
      </c>
      <c r="AM96" s="135">
        <f>SUM($AE$3:AM$3)-$P96</f>
        <v>-35.036000000000001</v>
      </c>
      <c r="AN96" s="135">
        <f>SUM($AE$3:AN$3)-$P96</f>
        <v>-24.280666666666662</v>
      </c>
      <c r="AO96" s="135"/>
      <c r="AP96" s="135"/>
    </row>
    <row r="97" spans="11:42">
      <c r="K97" s="45"/>
      <c r="L97" s="45"/>
      <c r="M97" s="24">
        <f t="shared" si="17"/>
        <v>42136</v>
      </c>
      <c r="N97" s="57">
        <f>$D$25</f>
        <v>2</v>
      </c>
      <c r="O97" s="9">
        <f t="shared" si="12"/>
        <v>0</v>
      </c>
      <c r="P97" s="9">
        <f>SUM($N$5:N97)-SUM($O$5:O97)</f>
        <v>141</v>
      </c>
      <c r="Q97" s="135">
        <f t="shared" si="13"/>
        <v>-135.32111111111112</v>
      </c>
      <c r="R97" s="135">
        <f>SUM($Q$3:R$3)-$P97</f>
        <v>-131.02777777777777</v>
      </c>
      <c r="S97" s="135">
        <f>SUM($Q$3:S$3)-$P97</f>
        <v>-125.51611111111112</v>
      </c>
      <c r="T97" s="135">
        <f>SUM($Q$3:T$3)-$P97</f>
        <v>-121.77222222222223</v>
      </c>
      <c r="U97" s="135">
        <f>SUM($Q$3:U$3)-$P97</f>
        <v>-115.97388888888889</v>
      </c>
      <c r="V97" s="135">
        <f>SUM($Q$3:V$3)-$P97</f>
        <v>-109.02888888888889</v>
      </c>
      <c r="W97" s="135">
        <f>SUM($Q$3:W$3)-$P97</f>
        <v>-102.22722222222222</v>
      </c>
      <c r="X97" s="135">
        <f>SUM($Q$3:X$3)-$P97</f>
        <v>-97.503888888888895</v>
      </c>
      <c r="Y97" s="135">
        <f>SUM($Q$3:Y$3)-$P97</f>
        <v>-92.422222222222231</v>
      </c>
      <c r="Z97" s="135">
        <f>SUM($Q$3:Z$3)-$P97</f>
        <v>-87.125555555555565</v>
      </c>
      <c r="AA97" s="135"/>
      <c r="AC97" s="22">
        <f t="shared" si="15"/>
        <v>42136</v>
      </c>
      <c r="AD97" s="9">
        <f t="shared" si="16"/>
        <v>141</v>
      </c>
      <c r="AE97" s="135">
        <f t="shared" si="14"/>
        <v>-128.68199999999999</v>
      </c>
      <c r="AF97" s="135">
        <f>SUM($AE$3:AF$3)-$P97</f>
        <v>-121.48733333333334</v>
      </c>
      <c r="AG97" s="135">
        <f>SUM($AE$3:AG$3)-$P97</f>
        <v>-109.86699999999999</v>
      </c>
      <c r="AH97" s="135">
        <f>SUM($AE$3:AH$3)-$P97</f>
        <v>-104.28999999999999</v>
      </c>
      <c r="AI97" s="135">
        <f>SUM($AE$3:AI$3)-$P97</f>
        <v>-91.460333333333324</v>
      </c>
      <c r="AJ97" s="135">
        <f>SUM($AE$3:AJ$3)-$P97</f>
        <v>-73.153333333333336</v>
      </c>
      <c r="AK97" s="135">
        <f>SUM($AE$3:AK$3)-$P97</f>
        <v>-55.587000000000003</v>
      </c>
      <c r="AL97" s="135">
        <f>SUM($AE$3:AL$3)-$P97</f>
        <v>-46.962333333333333</v>
      </c>
      <c r="AM97" s="135">
        <f>SUM($AE$3:AM$3)-$P97</f>
        <v>-37.036000000000001</v>
      </c>
      <c r="AN97" s="135">
        <f>SUM($AE$3:AN$3)-$P97</f>
        <v>-26.280666666666662</v>
      </c>
      <c r="AO97" s="135"/>
      <c r="AP97" s="135"/>
    </row>
    <row r="98" spans="11:42">
      <c r="K98" s="45"/>
      <c r="L98" s="45"/>
      <c r="M98" s="24">
        <f t="shared" si="17"/>
        <v>42137</v>
      </c>
      <c r="N98" s="57">
        <f>$E$25</f>
        <v>2</v>
      </c>
      <c r="O98" s="9">
        <f t="shared" si="12"/>
        <v>0</v>
      </c>
      <c r="P98" s="9">
        <f>SUM($N$5:N98)-SUM($O$5:O98)</f>
        <v>143</v>
      </c>
      <c r="Q98" s="135">
        <f t="shared" si="13"/>
        <v>-137.32111111111112</v>
      </c>
      <c r="R98" s="135">
        <f>SUM($Q$3:R$3)-$P98</f>
        <v>-133.02777777777777</v>
      </c>
      <c r="S98" s="135">
        <f>SUM($Q$3:S$3)-$P98</f>
        <v>-127.51611111111112</v>
      </c>
      <c r="T98" s="135">
        <f>SUM($Q$3:T$3)-$P98</f>
        <v>-123.77222222222223</v>
      </c>
      <c r="U98" s="135">
        <f>SUM($Q$3:U$3)-$P98</f>
        <v>-117.97388888888889</v>
      </c>
      <c r="V98" s="135">
        <f>SUM($Q$3:V$3)-$P98</f>
        <v>-111.02888888888889</v>
      </c>
      <c r="W98" s="135">
        <f>SUM($Q$3:W$3)-$P98</f>
        <v>-104.22722222222222</v>
      </c>
      <c r="X98" s="135">
        <f>SUM($Q$3:X$3)-$P98</f>
        <v>-99.503888888888895</v>
      </c>
      <c r="Y98" s="135">
        <f>SUM($Q$3:Y$3)-$P98</f>
        <v>-94.422222222222231</v>
      </c>
      <c r="Z98" s="135">
        <f>SUM($Q$3:Z$3)-$P98</f>
        <v>-89.125555555555565</v>
      </c>
      <c r="AA98" s="135"/>
      <c r="AC98" s="22">
        <f t="shared" si="15"/>
        <v>42137</v>
      </c>
      <c r="AD98" s="9">
        <f t="shared" si="16"/>
        <v>143</v>
      </c>
      <c r="AE98" s="135">
        <f t="shared" si="14"/>
        <v>-130.68199999999999</v>
      </c>
      <c r="AF98" s="135">
        <f>SUM($AE$3:AF$3)-$P98</f>
        <v>-123.48733333333334</v>
      </c>
      <c r="AG98" s="135">
        <f>SUM($AE$3:AG$3)-$P98</f>
        <v>-111.86699999999999</v>
      </c>
      <c r="AH98" s="135">
        <f>SUM($AE$3:AH$3)-$P98</f>
        <v>-106.28999999999999</v>
      </c>
      <c r="AI98" s="135">
        <f>SUM($AE$3:AI$3)-$P98</f>
        <v>-93.460333333333324</v>
      </c>
      <c r="AJ98" s="135">
        <f>SUM($AE$3:AJ$3)-$P98</f>
        <v>-75.153333333333336</v>
      </c>
      <c r="AK98" s="135">
        <f>SUM($AE$3:AK$3)-$P98</f>
        <v>-57.587000000000003</v>
      </c>
      <c r="AL98" s="135">
        <f>SUM($AE$3:AL$3)-$P98</f>
        <v>-48.962333333333333</v>
      </c>
      <c r="AM98" s="135">
        <f>SUM($AE$3:AM$3)-$P98</f>
        <v>-39.036000000000001</v>
      </c>
      <c r="AN98" s="135">
        <f>SUM($AE$3:AN$3)-$P98</f>
        <v>-28.280666666666662</v>
      </c>
      <c r="AO98" s="135"/>
      <c r="AP98" s="135"/>
    </row>
    <row r="99" spans="11:42">
      <c r="K99" s="45"/>
      <c r="L99" s="45"/>
      <c r="M99" s="24">
        <f t="shared" si="17"/>
        <v>42138</v>
      </c>
      <c r="N99" s="57">
        <f>$F$25</f>
        <v>2</v>
      </c>
      <c r="O99" s="9">
        <f t="shared" si="12"/>
        <v>0</v>
      </c>
      <c r="P99" s="9">
        <f>SUM($N$5:N99)-SUM($O$5:O99)</f>
        <v>145</v>
      </c>
      <c r="Q99" s="135">
        <f t="shared" si="13"/>
        <v>-139.32111111111112</v>
      </c>
      <c r="R99" s="135">
        <f>SUM($Q$3:R$3)-$P99</f>
        <v>-135.02777777777777</v>
      </c>
      <c r="S99" s="135">
        <f>SUM($Q$3:S$3)-$P99</f>
        <v>-129.51611111111112</v>
      </c>
      <c r="T99" s="135">
        <f>SUM($Q$3:T$3)-$P99</f>
        <v>-125.77222222222223</v>
      </c>
      <c r="U99" s="135">
        <f>SUM($Q$3:U$3)-$P99</f>
        <v>-119.97388888888889</v>
      </c>
      <c r="V99" s="135">
        <f>SUM($Q$3:V$3)-$P99</f>
        <v>-113.02888888888889</v>
      </c>
      <c r="W99" s="135">
        <f>SUM($Q$3:W$3)-$P99</f>
        <v>-106.22722222222222</v>
      </c>
      <c r="X99" s="135">
        <f>SUM($Q$3:X$3)-$P99</f>
        <v>-101.50388888888889</v>
      </c>
      <c r="Y99" s="135">
        <f>SUM($Q$3:Y$3)-$P99</f>
        <v>-96.422222222222231</v>
      </c>
      <c r="Z99" s="135">
        <f>SUM($Q$3:Z$3)-$P99</f>
        <v>-91.125555555555565</v>
      </c>
      <c r="AA99" s="135"/>
      <c r="AC99" s="22">
        <f t="shared" si="15"/>
        <v>42138</v>
      </c>
      <c r="AD99" s="9">
        <f t="shared" si="16"/>
        <v>145</v>
      </c>
      <c r="AE99" s="135">
        <f t="shared" si="14"/>
        <v>-132.68199999999999</v>
      </c>
      <c r="AF99" s="135">
        <f>SUM($AE$3:AF$3)-$P99</f>
        <v>-125.48733333333334</v>
      </c>
      <c r="AG99" s="135">
        <f>SUM($AE$3:AG$3)-$P99</f>
        <v>-113.86699999999999</v>
      </c>
      <c r="AH99" s="135">
        <f>SUM($AE$3:AH$3)-$P99</f>
        <v>-108.28999999999999</v>
      </c>
      <c r="AI99" s="135">
        <f>SUM($AE$3:AI$3)-$P99</f>
        <v>-95.460333333333324</v>
      </c>
      <c r="AJ99" s="135">
        <f>SUM($AE$3:AJ$3)-$P99</f>
        <v>-77.153333333333336</v>
      </c>
      <c r="AK99" s="135">
        <f>SUM($AE$3:AK$3)-$P99</f>
        <v>-59.587000000000003</v>
      </c>
      <c r="AL99" s="135">
        <f>SUM($AE$3:AL$3)-$P99</f>
        <v>-50.962333333333333</v>
      </c>
      <c r="AM99" s="135">
        <f>SUM($AE$3:AM$3)-$P99</f>
        <v>-41.036000000000001</v>
      </c>
      <c r="AN99" s="135">
        <f>SUM($AE$3:AN$3)-$P99</f>
        <v>-30.280666666666662</v>
      </c>
      <c r="AO99" s="135"/>
      <c r="AP99" s="135"/>
    </row>
    <row r="100" spans="11:42">
      <c r="K100" s="45"/>
      <c r="L100" s="45"/>
      <c r="M100" s="24">
        <f t="shared" si="17"/>
        <v>42139</v>
      </c>
      <c r="N100" s="57">
        <f>$G$25</f>
        <v>2</v>
      </c>
      <c r="O100" s="9">
        <f t="shared" si="12"/>
        <v>0</v>
      </c>
      <c r="P100" s="9">
        <f>SUM($N$5:N100)-SUM($O$5:O100)</f>
        <v>147</v>
      </c>
      <c r="Q100" s="135">
        <f t="shared" si="13"/>
        <v>-141.32111111111112</v>
      </c>
      <c r="R100" s="135">
        <f>SUM($Q$3:R$3)-$P100</f>
        <v>-137.02777777777777</v>
      </c>
      <c r="S100" s="135">
        <f>SUM($Q$3:S$3)-$P100</f>
        <v>-131.51611111111112</v>
      </c>
      <c r="T100" s="135">
        <f>SUM($Q$3:T$3)-$P100</f>
        <v>-127.77222222222223</v>
      </c>
      <c r="U100" s="135">
        <f>SUM($Q$3:U$3)-$P100</f>
        <v>-121.97388888888889</v>
      </c>
      <c r="V100" s="135">
        <f>SUM($Q$3:V$3)-$P100</f>
        <v>-115.02888888888889</v>
      </c>
      <c r="W100" s="135">
        <f>SUM($Q$3:W$3)-$P100</f>
        <v>-108.22722222222222</v>
      </c>
      <c r="X100" s="135">
        <f>SUM($Q$3:X$3)-$P100</f>
        <v>-103.50388888888889</v>
      </c>
      <c r="Y100" s="135">
        <f>SUM($Q$3:Y$3)-$P100</f>
        <v>-98.422222222222231</v>
      </c>
      <c r="Z100" s="135">
        <f>SUM($Q$3:Z$3)-$P100</f>
        <v>-93.125555555555565</v>
      </c>
      <c r="AA100" s="135"/>
      <c r="AC100" s="22">
        <f t="shared" si="15"/>
        <v>42139</v>
      </c>
      <c r="AD100" s="9">
        <f t="shared" si="16"/>
        <v>147</v>
      </c>
      <c r="AE100" s="135">
        <f t="shared" si="14"/>
        <v>-134.68199999999999</v>
      </c>
      <c r="AF100" s="135">
        <f>SUM($AE$3:AF$3)-$P100</f>
        <v>-127.48733333333334</v>
      </c>
      <c r="AG100" s="135">
        <f>SUM($AE$3:AG$3)-$P100</f>
        <v>-115.86699999999999</v>
      </c>
      <c r="AH100" s="135">
        <f>SUM($AE$3:AH$3)-$P100</f>
        <v>-110.28999999999999</v>
      </c>
      <c r="AI100" s="135">
        <f>SUM($AE$3:AI$3)-$P100</f>
        <v>-97.460333333333324</v>
      </c>
      <c r="AJ100" s="135">
        <f>SUM($AE$3:AJ$3)-$P100</f>
        <v>-79.153333333333336</v>
      </c>
      <c r="AK100" s="135">
        <f>SUM($AE$3:AK$3)-$P100</f>
        <v>-61.587000000000003</v>
      </c>
      <c r="AL100" s="135">
        <f>SUM($AE$3:AL$3)-$P100</f>
        <v>-52.962333333333333</v>
      </c>
      <c r="AM100" s="135">
        <f>SUM($AE$3:AM$3)-$P100</f>
        <v>-43.036000000000001</v>
      </c>
      <c r="AN100" s="135">
        <f>SUM($AE$3:AN$3)-$P100</f>
        <v>-32.280666666666662</v>
      </c>
      <c r="AO100" s="135"/>
      <c r="AP100" s="135"/>
    </row>
    <row r="101" spans="11:42">
      <c r="K101" s="45"/>
      <c r="L101" s="45"/>
      <c r="M101" s="24">
        <f t="shared" si="17"/>
        <v>42140</v>
      </c>
      <c r="N101" s="57">
        <f>$H$25</f>
        <v>2</v>
      </c>
      <c r="O101" s="9">
        <f t="shared" ref="O101:O132" si="18">IFERROR(VLOOKUP($M101,$K$5:$N$26,4,FALSE),0)</f>
        <v>0</v>
      </c>
      <c r="P101" s="9">
        <f>SUM($N$5:N101)-SUM($O$5:O101)</f>
        <v>149</v>
      </c>
      <c r="Q101" s="135">
        <f t="shared" si="13"/>
        <v>-143.32111111111112</v>
      </c>
      <c r="R101" s="135">
        <f>SUM($Q$3:R$3)-$P101</f>
        <v>-139.02777777777777</v>
      </c>
      <c r="S101" s="135">
        <f>SUM($Q$3:S$3)-$P101</f>
        <v>-133.51611111111112</v>
      </c>
      <c r="T101" s="135">
        <f>SUM($Q$3:T$3)-$P101</f>
        <v>-129.77222222222221</v>
      </c>
      <c r="U101" s="135">
        <f>SUM($Q$3:U$3)-$P101</f>
        <v>-123.97388888888889</v>
      </c>
      <c r="V101" s="135">
        <f>SUM($Q$3:V$3)-$P101</f>
        <v>-117.02888888888889</v>
      </c>
      <c r="W101" s="135">
        <f>SUM($Q$3:W$3)-$P101</f>
        <v>-110.22722222222222</v>
      </c>
      <c r="X101" s="135">
        <f>SUM($Q$3:X$3)-$P101</f>
        <v>-105.50388888888889</v>
      </c>
      <c r="Y101" s="135">
        <f>SUM($Q$3:Y$3)-$P101</f>
        <v>-100.42222222222223</v>
      </c>
      <c r="Z101" s="135">
        <f>SUM($Q$3:Z$3)-$P101</f>
        <v>-95.125555555555565</v>
      </c>
      <c r="AA101" s="135"/>
      <c r="AC101" s="22">
        <f t="shared" si="15"/>
        <v>42140</v>
      </c>
      <c r="AD101" s="9">
        <f t="shared" si="16"/>
        <v>149</v>
      </c>
      <c r="AE101" s="135">
        <f t="shared" si="14"/>
        <v>-136.68199999999999</v>
      </c>
      <c r="AF101" s="135">
        <f>SUM($AE$3:AF$3)-$P101</f>
        <v>-129.48733333333334</v>
      </c>
      <c r="AG101" s="135">
        <f>SUM($AE$3:AG$3)-$P101</f>
        <v>-117.86699999999999</v>
      </c>
      <c r="AH101" s="135">
        <f>SUM($AE$3:AH$3)-$P101</f>
        <v>-112.28999999999999</v>
      </c>
      <c r="AI101" s="135">
        <f>SUM($AE$3:AI$3)-$P101</f>
        <v>-99.460333333333324</v>
      </c>
      <c r="AJ101" s="135">
        <f>SUM($AE$3:AJ$3)-$P101</f>
        <v>-81.153333333333336</v>
      </c>
      <c r="AK101" s="135">
        <f>SUM($AE$3:AK$3)-$P101</f>
        <v>-63.587000000000003</v>
      </c>
      <c r="AL101" s="135">
        <f>SUM($AE$3:AL$3)-$P101</f>
        <v>-54.962333333333333</v>
      </c>
      <c r="AM101" s="135">
        <f>SUM($AE$3:AM$3)-$P101</f>
        <v>-45.036000000000001</v>
      </c>
      <c r="AN101" s="135">
        <f>SUM($AE$3:AN$3)-$P101</f>
        <v>-34.280666666666662</v>
      </c>
      <c r="AO101" s="135"/>
      <c r="AP101" s="135"/>
    </row>
    <row r="102" spans="11:42">
      <c r="K102" s="45"/>
      <c r="L102" s="45"/>
      <c r="M102" s="24">
        <f t="shared" si="17"/>
        <v>42141</v>
      </c>
      <c r="N102" s="106">
        <f>$I$25</f>
        <v>0</v>
      </c>
      <c r="O102" s="9">
        <f t="shared" si="18"/>
        <v>0</v>
      </c>
      <c r="P102" s="9">
        <f>SUM($N$5:N102)-SUM($O$5:O102)</f>
        <v>149</v>
      </c>
      <c r="Q102" s="135">
        <f t="shared" si="13"/>
        <v>-143.32111111111112</v>
      </c>
      <c r="R102" s="135">
        <f>SUM($Q$3:R$3)-$P102</f>
        <v>-139.02777777777777</v>
      </c>
      <c r="S102" s="135">
        <f>SUM($Q$3:S$3)-$P102</f>
        <v>-133.51611111111112</v>
      </c>
      <c r="T102" s="135">
        <f>SUM($Q$3:T$3)-$P102</f>
        <v>-129.77222222222221</v>
      </c>
      <c r="U102" s="135">
        <f>SUM($Q$3:U$3)-$P102</f>
        <v>-123.97388888888889</v>
      </c>
      <c r="V102" s="135">
        <f>SUM($Q$3:V$3)-$P102</f>
        <v>-117.02888888888889</v>
      </c>
      <c r="W102" s="135">
        <f>SUM($Q$3:W$3)-$P102</f>
        <v>-110.22722222222222</v>
      </c>
      <c r="X102" s="135">
        <f>SUM($Q$3:X$3)-$P102</f>
        <v>-105.50388888888889</v>
      </c>
      <c r="Y102" s="135">
        <f>SUM($Q$3:Y$3)-$P102</f>
        <v>-100.42222222222223</v>
      </c>
      <c r="Z102" s="135">
        <f>SUM($Q$3:Z$3)-$P102</f>
        <v>-95.125555555555565</v>
      </c>
      <c r="AA102" s="135"/>
      <c r="AC102" s="22">
        <f t="shared" si="15"/>
        <v>42141</v>
      </c>
      <c r="AD102" s="9">
        <f t="shared" si="16"/>
        <v>149</v>
      </c>
      <c r="AE102" s="135">
        <f t="shared" si="14"/>
        <v>-136.68199999999999</v>
      </c>
      <c r="AF102" s="135">
        <f>SUM($AE$3:AF$3)-$P102</f>
        <v>-129.48733333333334</v>
      </c>
      <c r="AG102" s="135">
        <f>SUM($AE$3:AG$3)-$P102</f>
        <v>-117.86699999999999</v>
      </c>
      <c r="AH102" s="135">
        <f>SUM($AE$3:AH$3)-$P102</f>
        <v>-112.28999999999999</v>
      </c>
      <c r="AI102" s="135">
        <f>SUM($AE$3:AI$3)-$P102</f>
        <v>-99.460333333333324</v>
      </c>
      <c r="AJ102" s="135">
        <f>SUM($AE$3:AJ$3)-$P102</f>
        <v>-81.153333333333336</v>
      </c>
      <c r="AK102" s="135">
        <f>SUM($AE$3:AK$3)-$P102</f>
        <v>-63.587000000000003</v>
      </c>
      <c r="AL102" s="135">
        <f>SUM($AE$3:AL$3)-$P102</f>
        <v>-54.962333333333333</v>
      </c>
      <c r="AM102" s="135">
        <f>SUM($AE$3:AM$3)-$P102</f>
        <v>-45.036000000000001</v>
      </c>
      <c r="AN102" s="135">
        <f>SUM($AE$3:AN$3)-$P102</f>
        <v>-34.280666666666662</v>
      </c>
      <c r="AO102" s="135"/>
      <c r="AP102" s="135"/>
    </row>
    <row r="103" spans="11:42">
      <c r="K103" s="45"/>
      <c r="L103" s="45"/>
      <c r="M103" s="24">
        <f t="shared" si="17"/>
        <v>42142</v>
      </c>
      <c r="N103" s="57">
        <f>$C$25</f>
        <v>1</v>
      </c>
      <c r="O103" s="9">
        <f t="shared" si="18"/>
        <v>0</v>
      </c>
      <c r="P103" s="9">
        <f>SUM($N$5:N103)-SUM($O$5:O103)</f>
        <v>150</v>
      </c>
      <c r="Q103" s="135">
        <f t="shared" si="13"/>
        <v>-144.32111111111112</v>
      </c>
      <c r="R103" s="135">
        <f>SUM($Q$3:R$3)-$P103</f>
        <v>-140.02777777777777</v>
      </c>
      <c r="S103" s="135">
        <f>SUM($Q$3:S$3)-$P103</f>
        <v>-134.51611111111112</v>
      </c>
      <c r="T103" s="135">
        <f>SUM($Q$3:T$3)-$P103</f>
        <v>-130.77222222222221</v>
      </c>
      <c r="U103" s="135">
        <f>SUM($Q$3:U$3)-$P103</f>
        <v>-124.97388888888889</v>
      </c>
      <c r="V103" s="135">
        <f>SUM($Q$3:V$3)-$P103</f>
        <v>-118.02888888888889</v>
      </c>
      <c r="W103" s="135">
        <f>SUM($Q$3:W$3)-$P103</f>
        <v>-111.22722222222222</v>
      </c>
      <c r="X103" s="135">
        <f>SUM($Q$3:X$3)-$P103</f>
        <v>-106.50388888888889</v>
      </c>
      <c r="Y103" s="135">
        <f>SUM($Q$3:Y$3)-$P103</f>
        <v>-101.42222222222223</v>
      </c>
      <c r="Z103" s="135">
        <f>SUM($Q$3:Z$3)-$P103</f>
        <v>-96.125555555555565</v>
      </c>
      <c r="AA103" s="135"/>
      <c r="AC103" s="22">
        <f t="shared" si="15"/>
        <v>42142</v>
      </c>
      <c r="AD103" s="9">
        <f t="shared" si="16"/>
        <v>150</v>
      </c>
      <c r="AE103" s="135">
        <f t="shared" si="14"/>
        <v>-137.68199999999999</v>
      </c>
      <c r="AF103" s="135">
        <f>SUM($AE$3:AF$3)-$P103</f>
        <v>-130.48733333333334</v>
      </c>
      <c r="AG103" s="135">
        <f>SUM($AE$3:AG$3)-$P103</f>
        <v>-118.86699999999999</v>
      </c>
      <c r="AH103" s="135">
        <f>SUM($AE$3:AH$3)-$P103</f>
        <v>-113.28999999999999</v>
      </c>
      <c r="AI103" s="135">
        <f>SUM($AE$3:AI$3)-$P103</f>
        <v>-100.46033333333332</v>
      </c>
      <c r="AJ103" s="135">
        <f>SUM($AE$3:AJ$3)-$P103</f>
        <v>-82.153333333333336</v>
      </c>
      <c r="AK103" s="135">
        <f>SUM($AE$3:AK$3)-$P103</f>
        <v>-64.587000000000003</v>
      </c>
      <c r="AL103" s="135">
        <f>SUM($AE$3:AL$3)-$P103</f>
        <v>-55.962333333333333</v>
      </c>
      <c r="AM103" s="135">
        <f>SUM($AE$3:AM$3)-$P103</f>
        <v>-46.036000000000001</v>
      </c>
      <c r="AN103" s="135">
        <f>SUM($AE$3:AN$3)-$P103</f>
        <v>-35.280666666666662</v>
      </c>
      <c r="AO103" s="135"/>
      <c r="AP103" s="135"/>
    </row>
    <row r="104" spans="11:42">
      <c r="K104" s="45"/>
      <c r="L104" s="45"/>
      <c r="M104" s="24">
        <f t="shared" si="17"/>
        <v>42143</v>
      </c>
      <c r="N104" s="57">
        <f>$D$25</f>
        <v>2</v>
      </c>
      <c r="O104" s="9">
        <f t="shared" si="18"/>
        <v>0</v>
      </c>
      <c r="P104" s="9">
        <f>SUM($N$5:N104)-SUM($O$5:O104)</f>
        <v>152</v>
      </c>
      <c r="Q104" s="135">
        <f t="shared" si="13"/>
        <v>-146.32111111111112</v>
      </c>
      <c r="R104" s="135">
        <f>SUM($Q$3:R$3)-$P104</f>
        <v>-142.02777777777777</v>
      </c>
      <c r="S104" s="135">
        <f>SUM($Q$3:S$3)-$P104</f>
        <v>-136.51611111111112</v>
      </c>
      <c r="T104" s="135">
        <f>SUM($Q$3:T$3)-$P104</f>
        <v>-132.77222222222221</v>
      </c>
      <c r="U104" s="135">
        <f>SUM($Q$3:U$3)-$P104</f>
        <v>-126.97388888888889</v>
      </c>
      <c r="V104" s="135">
        <f>SUM($Q$3:V$3)-$P104</f>
        <v>-120.02888888888889</v>
      </c>
      <c r="W104" s="135">
        <f>SUM($Q$3:W$3)-$P104</f>
        <v>-113.22722222222222</v>
      </c>
      <c r="X104" s="135">
        <f>SUM($Q$3:X$3)-$P104</f>
        <v>-108.50388888888889</v>
      </c>
      <c r="Y104" s="135">
        <f>SUM($Q$3:Y$3)-$P104</f>
        <v>-103.42222222222223</v>
      </c>
      <c r="Z104" s="135">
        <f>SUM($Q$3:Z$3)-$P104</f>
        <v>-98.125555555555565</v>
      </c>
      <c r="AA104" s="135"/>
      <c r="AC104" s="22">
        <f t="shared" si="15"/>
        <v>42143</v>
      </c>
      <c r="AD104" s="9">
        <f t="shared" si="16"/>
        <v>152</v>
      </c>
      <c r="AE104" s="135">
        <f t="shared" si="14"/>
        <v>-139.68199999999999</v>
      </c>
      <c r="AF104" s="135">
        <f>SUM($AE$3:AF$3)-$P104</f>
        <v>-132.48733333333334</v>
      </c>
      <c r="AG104" s="135">
        <f>SUM($AE$3:AG$3)-$P104</f>
        <v>-120.86699999999999</v>
      </c>
      <c r="AH104" s="135">
        <f>SUM($AE$3:AH$3)-$P104</f>
        <v>-115.28999999999999</v>
      </c>
      <c r="AI104" s="135">
        <f>SUM($AE$3:AI$3)-$P104</f>
        <v>-102.46033333333332</v>
      </c>
      <c r="AJ104" s="135">
        <f>SUM($AE$3:AJ$3)-$P104</f>
        <v>-84.153333333333336</v>
      </c>
      <c r="AK104" s="135">
        <f>SUM($AE$3:AK$3)-$P104</f>
        <v>-66.587000000000003</v>
      </c>
      <c r="AL104" s="135">
        <f>SUM($AE$3:AL$3)-$P104</f>
        <v>-57.962333333333333</v>
      </c>
      <c r="AM104" s="135">
        <f>SUM($AE$3:AM$3)-$P104</f>
        <v>-48.036000000000001</v>
      </c>
      <c r="AN104" s="135">
        <f>SUM($AE$3:AN$3)-$P104</f>
        <v>-37.280666666666662</v>
      </c>
      <c r="AO104" s="135"/>
      <c r="AP104" s="135"/>
    </row>
    <row r="105" spans="11:42">
      <c r="K105" s="45"/>
      <c r="L105" s="45"/>
      <c r="M105" s="24">
        <f t="shared" si="17"/>
        <v>42144</v>
      </c>
      <c r="N105" s="57">
        <f>$E$25</f>
        <v>2</v>
      </c>
      <c r="O105" s="9">
        <f t="shared" si="18"/>
        <v>0</v>
      </c>
      <c r="P105" s="9">
        <f>SUM($N$5:N105)-SUM($O$5:O105)</f>
        <v>154</v>
      </c>
      <c r="Q105" s="135">
        <f t="shared" si="13"/>
        <v>-148.32111111111112</v>
      </c>
      <c r="R105" s="135">
        <f>SUM($Q$3:R$3)-$P105</f>
        <v>-144.02777777777777</v>
      </c>
      <c r="S105" s="135">
        <f>SUM($Q$3:S$3)-$P105</f>
        <v>-138.51611111111112</v>
      </c>
      <c r="T105" s="135">
        <f>SUM($Q$3:T$3)-$P105</f>
        <v>-134.77222222222221</v>
      </c>
      <c r="U105" s="135">
        <f>SUM($Q$3:U$3)-$P105</f>
        <v>-128.97388888888889</v>
      </c>
      <c r="V105" s="135">
        <f>SUM($Q$3:V$3)-$P105</f>
        <v>-122.02888888888889</v>
      </c>
      <c r="W105" s="135">
        <f>SUM($Q$3:W$3)-$P105</f>
        <v>-115.22722222222222</v>
      </c>
      <c r="X105" s="135">
        <f>SUM($Q$3:X$3)-$P105</f>
        <v>-110.50388888888889</v>
      </c>
      <c r="Y105" s="135">
        <f>SUM($Q$3:Y$3)-$P105</f>
        <v>-105.42222222222223</v>
      </c>
      <c r="Z105" s="135">
        <f>SUM($Q$3:Z$3)-$P105</f>
        <v>-100.12555555555556</v>
      </c>
      <c r="AA105" s="135"/>
      <c r="AC105" s="22">
        <f t="shared" si="15"/>
        <v>42144</v>
      </c>
      <c r="AD105" s="9">
        <f t="shared" si="16"/>
        <v>154</v>
      </c>
      <c r="AE105" s="135">
        <f t="shared" si="14"/>
        <v>-141.68199999999999</v>
      </c>
      <c r="AF105" s="135">
        <f>SUM($AE$3:AF$3)-$P105</f>
        <v>-134.48733333333334</v>
      </c>
      <c r="AG105" s="135">
        <f>SUM($AE$3:AG$3)-$P105</f>
        <v>-122.86699999999999</v>
      </c>
      <c r="AH105" s="135">
        <f>SUM($AE$3:AH$3)-$P105</f>
        <v>-117.28999999999999</v>
      </c>
      <c r="AI105" s="135">
        <f>SUM($AE$3:AI$3)-$P105</f>
        <v>-104.46033333333332</v>
      </c>
      <c r="AJ105" s="135">
        <f>SUM($AE$3:AJ$3)-$P105</f>
        <v>-86.153333333333336</v>
      </c>
      <c r="AK105" s="135">
        <f>SUM($AE$3:AK$3)-$P105</f>
        <v>-68.587000000000003</v>
      </c>
      <c r="AL105" s="135">
        <f>SUM($AE$3:AL$3)-$P105</f>
        <v>-59.962333333333333</v>
      </c>
      <c r="AM105" s="135">
        <f>SUM($AE$3:AM$3)-$P105</f>
        <v>-50.036000000000001</v>
      </c>
      <c r="AN105" s="135">
        <f>SUM($AE$3:AN$3)-$P105</f>
        <v>-39.280666666666662</v>
      </c>
      <c r="AO105" s="135"/>
      <c r="AP105" s="135"/>
    </row>
    <row r="106" spans="11:42">
      <c r="K106" s="45"/>
      <c r="L106" s="45"/>
      <c r="M106" s="24">
        <f t="shared" si="17"/>
        <v>42145</v>
      </c>
      <c r="N106" s="57">
        <f>$F$25</f>
        <v>2</v>
      </c>
      <c r="O106" s="9">
        <f t="shared" si="18"/>
        <v>0</v>
      </c>
      <c r="P106" s="9">
        <f>SUM($N$5:N106)-SUM($O$5:O106)</f>
        <v>156</v>
      </c>
      <c r="Q106" s="135">
        <f t="shared" si="13"/>
        <v>-150.32111111111112</v>
      </c>
      <c r="R106" s="135">
        <f>SUM($Q$3:R$3)-$P106</f>
        <v>-146.02777777777777</v>
      </c>
      <c r="S106" s="135">
        <f>SUM($Q$3:S$3)-$P106</f>
        <v>-140.51611111111112</v>
      </c>
      <c r="T106" s="135">
        <f>SUM($Q$3:T$3)-$P106</f>
        <v>-136.77222222222221</v>
      </c>
      <c r="U106" s="135">
        <f>SUM($Q$3:U$3)-$P106</f>
        <v>-130.97388888888889</v>
      </c>
      <c r="V106" s="135">
        <f>SUM($Q$3:V$3)-$P106</f>
        <v>-124.02888888888889</v>
      </c>
      <c r="W106" s="135">
        <f>SUM($Q$3:W$3)-$P106</f>
        <v>-117.22722222222222</v>
      </c>
      <c r="X106" s="135">
        <f>SUM($Q$3:X$3)-$P106</f>
        <v>-112.50388888888889</v>
      </c>
      <c r="Y106" s="135">
        <f>SUM($Q$3:Y$3)-$P106</f>
        <v>-107.42222222222223</v>
      </c>
      <c r="Z106" s="135">
        <f>SUM($Q$3:Z$3)-$P106</f>
        <v>-102.12555555555556</v>
      </c>
      <c r="AA106" s="135"/>
      <c r="AC106" s="22">
        <f t="shared" si="15"/>
        <v>42145</v>
      </c>
      <c r="AD106" s="9">
        <f t="shared" si="16"/>
        <v>156</v>
      </c>
      <c r="AE106" s="135">
        <f t="shared" si="14"/>
        <v>-143.68199999999999</v>
      </c>
      <c r="AF106" s="135">
        <f>SUM($AE$3:AF$3)-$P106</f>
        <v>-136.48733333333334</v>
      </c>
      <c r="AG106" s="135">
        <f>SUM($AE$3:AG$3)-$P106</f>
        <v>-124.86699999999999</v>
      </c>
      <c r="AH106" s="135">
        <f>SUM($AE$3:AH$3)-$P106</f>
        <v>-119.28999999999999</v>
      </c>
      <c r="AI106" s="135">
        <f>SUM($AE$3:AI$3)-$P106</f>
        <v>-106.46033333333332</v>
      </c>
      <c r="AJ106" s="135">
        <f>SUM($AE$3:AJ$3)-$P106</f>
        <v>-88.153333333333336</v>
      </c>
      <c r="AK106" s="135">
        <f>SUM($AE$3:AK$3)-$P106</f>
        <v>-70.587000000000003</v>
      </c>
      <c r="AL106" s="135">
        <f>SUM($AE$3:AL$3)-$P106</f>
        <v>-61.962333333333333</v>
      </c>
      <c r="AM106" s="135">
        <f>SUM($AE$3:AM$3)-$P106</f>
        <v>-52.036000000000001</v>
      </c>
      <c r="AN106" s="135">
        <f>SUM($AE$3:AN$3)-$P106</f>
        <v>-41.280666666666662</v>
      </c>
      <c r="AO106" s="135"/>
      <c r="AP106" s="135"/>
    </row>
    <row r="107" spans="11:42">
      <c r="K107" s="45"/>
      <c r="L107" s="45"/>
      <c r="M107" s="24">
        <f t="shared" si="17"/>
        <v>42146</v>
      </c>
      <c r="N107" s="57">
        <f>$G$25</f>
        <v>2</v>
      </c>
      <c r="O107" s="9">
        <f t="shared" si="18"/>
        <v>0</v>
      </c>
      <c r="P107" s="9">
        <f>SUM($N$5:N107)-SUM($O$5:O107)</f>
        <v>158</v>
      </c>
      <c r="Q107" s="135">
        <f t="shared" si="13"/>
        <v>-152.32111111111112</v>
      </c>
      <c r="R107" s="135">
        <f>SUM($Q$3:R$3)-$P107</f>
        <v>-148.02777777777777</v>
      </c>
      <c r="S107" s="135">
        <f>SUM($Q$3:S$3)-$P107</f>
        <v>-142.51611111111112</v>
      </c>
      <c r="T107" s="135">
        <f>SUM($Q$3:T$3)-$P107</f>
        <v>-138.77222222222221</v>
      </c>
      <c r="U107" s="135">
        <f>SUM($Q$3:U$3)-$P107</f>
        <v>-132.97388888888889</v>
      </c>
      <c r="V107" s="135">
        <f>SUM($Q$3:V$3)-$P107</f>
        <v>-126.02888888888889</v>
      </c>
      <c r="W107" s="135">
        <f>SUM($Q$3:W$3)-$P107</f>
        <v>-119.22722222222222</v>
      </c>
      <c r="X107" s="135">
        <f>SUM($Q$3:X$3)-$P107</f>
        <v>-114.50388888888889</v>
      </c>
      <c r="Y107" s="135">
        <f>SUM($Q$3:Y$3)-$P107</f>
        <v>-109.42222222222223</v>
      </c>
      <c r="Z107" s="135">
        <f>SUM($Q$3:Z$3)-$P107</f>
        <v>-104.12555555555556</v>
      </c>
      <c r="AA107" s="135"/>
      <c r="AC107" s="22">
        <f t="shared" si="15"/>
        <v>42146</v>
      </c>
      <c r="AD107" s="9">
        <f t="shared" si="16"/>
        <v>158</v>
      </c>
      <c r="AE107" s="135">
        <f t="shared" si="14"/>
        <v>-145.68199999999999</v>
      </c>
      <c r="AF107" s="135">
        <f>SUM($AE$3:AF$3)-$P107</f>
        <v>-138.48733333333334</v>
      </c>
      <c r="AG107" s="135">
        <f>SUM($AE$3:AG$3)-$P107</f>
        <v>-126.86699999999999</v>
      </c>
      <c r="AH107" s="135">
        <f>SUM($AE$3:AH$3)-$P107</f>
        <v>-121.28999999999999</v>
      </c>
      <c r="AI107" s="135">
        <f>SUM($AE$3:AI$3)-$P107</f>
        <v>-108.46033333333332</v>
      </c>
      <c r="AJ107" s="135">
        <f>SUM($AE$3:AJ$3)-$P107</f>
        <v>-90.153333333333336</v>
      </c>
      <c r="AK107" s="135">
        <f>SUM($AE$3:AK$3)-$P107</f>
        <v>-72.587000000000003</v>
      </c>
      <c r="AL107" s="135">
        <f>SUM($AE$3:AL$3)-$P107</f>
        <v>-63.962333333333333</v>
      </c>
      <c r="AM107" s="135">
        <f>SUM($AE$3:AM$3)-$P107</f>
        <v>-54.036000000000001</v>
      </c>
      <c r="AN107" s="135">
        <f>SUM($AE$3:AN$3)-$P107</f>
        <v>-43.280666666666662</v>
      </c>
      <c r="AO107" s="135"/>
      <c r="AP107" s="135"/>
    </row>
    <row r="108" spans="11:42">
      <c r="K108" s="45"/>
      <c r="L108" s="45"/>
      <c r="M108" s="24">
        <f t="shared" si="17"/>
        <v>42147</v>
      </c>
      <c r="N108" s="57">
        <f>$H$25</f>
        <v>2</v>
      </c>
      <c r="O108" s="9">
        <f t="shared" si="18"/>
        <v>0</v>
      </c>
      <c r="P108" s="9">
        <f>SUM($N$5:N108)-SUM($O$5:O108)</f>
        <v>160</v>
      </c>
      <c r="Q108" s="135">
        <f t="shared" si="13"/>
        <v>-154.32111111111112</v>
      </c>
      <c r="R108" s="135">
        <f>SUM($Q$3:R$3)-$P108</f>
        <v>-150.02777777777777</v>
      </c>
      <c r="S108" s="135">
        <f>SUM($Q$3:S$3)-$P108</f>
        <v>-144.51611111111112</v>
      </c>
      <c r="T108" s="135">
        <f>SUM($Q$3:T$3)-$P108</f>
        <v>-140.77222222222221</v>
      </c>
      <c r="U108" s="135">
        <f>SUM($Q$3:U$3)-$P108</f>
        <v>-134.97388888888889</v>
      </c>
      <c r="V108" s="135">
        <f>SUM($Q$3:V$3)-$P108</f>
        <v>-128.0288888888889</v>
      </c>
      <c r="W108" s="135">
        <f>SUM($Q$3:W$3)-$P108</f>
        <v>-121.22722222222222</v>
      </c>
      <c r="X108" s="135">
        <f>SUM($Q$3:X$3)-$P108</f>
        <v>-116.50388888888889</v>
      </c>
      <c r="Y108" s="135">
        <f>SUM($Q$3:Y$3)-$P108</f>
        <v>-111.42222222222223</v>
      </c>
      <c r="Z108" s="135">
        <f>SUM($Q$3:Z$3)-$P108</f>
        <v>-106.12555555555556</v>
      </c>
      <c r="AA108" s="135"/>
      <c r="AC108" s="22">
        <f t="shared" si="15"/>
        <v>42147</v>
      </c>
      <c r="AD108" s="9">
        <f t="shared" si="16"/>
        <v>160</v>
      </c>
      <c r="AE108" s="135">
        <f t="shared" si="14"/>
        <v>-147.68199999999999</v>
      </c>
      <c r="AF108" s="135">
        <f>SUM($AE$3:AF$3)-$P108</f>
        <v>-140.48733333333334</v>
      </c>
      <c r="AG108" s="135">
        <f>SUM($AE$3:AG$3)-$P108</f>
        <v>-128.86699999999999</v>
      </c>
      <c r="AH108" s="135">
        <f>SUM($AE$3:AH$3)-$P108</f>
        <v>-123.28999999999999</v>
      </c>
      <c r="AI108" s="135">
        <f>SUM($AE$3:AI$3)-$P108</f>
        <v>-110.46033333333332</v>
      </c>
      <c r="AJ108" s="135">
        <f>SUM($AE$3:AJ$3)-$P108</f>
        <v>-92.153333333333336</v>
      </c>
      <c r="AK108" s="135">
        <f>SUM($AE$3:AK$3)-$P108</f>
        <v>-74.587000000000003</v>
      </c>
      <c r="AL108" s="135">
        <f>SUM($AE$3:AL$3)-$P108</f>
        <v>-65.962333333333333</v>
      </c>
      <c r="AM108" s="135">
        <f>SUM($AE$3:AM$3)-$P108</f>
        <v>-56.036000000000001</v>
      </c>
      <c r="AN108" s="135">
        <f>SUM($AE$3:AN$3)-$P108</f>
        <v>-45.280666666666662</v>
      </c>
      <c r="AO108" s="135"/>
      <c r="AP108" s="135"/>
    </row>
    <row r="109" spans="11:42">
      <c r="K109" s="45"/>
      <c r="L109" s="45"/>
      <c r="M109" s="24">
        <f t="shared" si="17"/>
        <v>42148</v>
      </c>
      <c r="N109" s="106">
        <f>$I$25</f>
        <v>0</v>
      </c>
      <c r="O109" s="9">
        <f t="shared" si="18"/>
        <v>0</v>
      </c>
      <c r="P109" s="9">
        <f>SUM($N$5:N109)-SUM($O$5:O109)</f>
        <v>160</v>
      </c>
      <c r="Q109" s="135">
        <f t="shared" si="13"/>
        <v>-154.32111111111112</v>
      </c>
      <c r="R109" s="135">
        <f>SUM($Q$3:R$3)-$P109</f>
        <v>-150.02777777777777</v>
      </c>
      <c r="S109" s="135">
        <f>SUM($Q$3:S$3)-$P109</f>
        <v>-144.51611111111112</v>
      </c>
      <c r="T109" s="135">
        <f>SUM($Q$3:T$3)-$P109</f>
        <v>-140.77222222222221</v>
      </c>
      <c r="U109" s="135">
        <f>SUM($Q$3:U$3)-$P109</f>
        <v>-134.97388888888889</v>
      </c>
      <c r="V109" s="135">
        <f>SUM($Q$3:V$3)-$P109</f>
        <v>-128.0288888888889</v>
      </c>
      <c r="W109" s="135">
        <f>SUM($Q$3:W$3)-$P109</f>
        <v>-121.22722222222222</v>
      </c>
      <c r="X109" s="135">
        <f>SUM($Q$3:X$3)-$P109</f>
        <v>-116.50388888888889</v>
      </c>
      <c r="Y109" s="135">
        <f>SUM($Q$3:Y$3)-$P109</f>
        <v>-111.42222222222223</v>
      </c>
      <c r="Z109" s="135">
        <f>SUM($Q$3:Z$3)-$P109</f>
        <v>-106.12555555555556</v>
      </c>
      <c r="AA109" s="135"/>
      <c r="AC109" s="22">
        <f t="shared" si="15"/>
        <v>42148</v>
      </c>
      <c r="AD109" s="9">
        <f t="shared" si="16"/>
        <v>160</v>
      </c>
      <c r="AE109" s="135">
        <f t="shared" si="14"/>
        <v>-147.68199999999999</v>
      </c>
      <c r="AF109" s="135">
        <f>SUM($AE$3:AF$3)-$P109</f>
        <v>-140.48733333333334</v>
      </c>
      <c r="AG109" s="135">
        <f>SUM($AE$3:AG$3)-$P109</f>
        <v>-128.86699999999999</v>
      </c>
      <c r="AH109" s="135">
        <f>SUM($AE$3:AH$3)-$P109</f>
        <v>-123.28999999999999</v>
      </c>
      <c r="AI109" s="135">
        <f>SUM($AE$3:AI$3)-$P109</f>
        <v>-110.46033333333332</v>
      </c>
      <c r="AJ109" s="135">
        <f>SUM($AE$3:AJ$3)-$P109</f>
        <v>-92.153333333333336</v>
      </c>
      <c r="AK109" s="135">
        <f>SUM($AE$3:AK$3)-$P109</f>
        <v>-74.587000000000003</v>
      </c>
      <c r="AL109" s="135">
        <f>SUM($AE$3:AL$3)-$P109</f>
        <v>-65.962333333333333</v>
      </c>
      <c r="AM109" s="135">
        <f>SUM($AE$3:AM$3)-$P109</f>
        <v>-56.036000000000001</v>
      </c>
      <c r="AN109" s="135">
        <f>SUM($AE$3:AN$3)-$P109</f>
        <v>-45.280666666666662</v>
      </c>
      <c r="AO109" s="135"/>
      <c r="AP109" s="135"/>
    </row>
    <row r="110" spans="11:42">
      <c r="K110" s="45"/>
      <c r="L110" s="45"/>
      <c r="M110" s="24">
        <f t="shared" si="17"/>
        <v>42149</v>
      </c>
      <c r="N110" s="57">
        <f>$C$25</f>
        <v>1</v>
      </c>
      <c r="O110" s="9">
        <f t="shared" si="18"/>
        <v>0</v>
      </c>
      <c r="P110" s="9">
        <f>SUM($N$5:N110)-SUM($O$5:O110)</f>
        <v>161</v>
      </c>
      <c r="Q110" s="135">
        <f t="shared" si="13"/>
        <v>-155.32111111111112</v>
      </c>
      <c r="R110" s="135">
        <f>SUM($Q$3:R$3)-$P110</f>
        <v>-151.02777777777777</v>
      </c>
      <c r="S110" s="135">
        <f>SUM($Q$3:S$3)-$P110</f>
        <v>-145.51611111111112</v>
      </c>
      <c r="T110" s="135">
        <f>SUM($Q$3:T$3)-$P110</f>
        <v>-141.77222222222221</v>
      </c>
      <c r="U110" s="135">
        <f>SUM($Q$3:U$3)-$P110</f>
        <v>-135.97388888888889</v>
      </c>
      <c r="V110" s="135">
        <f>SUM($Q$3:V$3)-$P110</f>
        <v>-129.0288888888889</v>
      </c>
      <c r="W110" s="135">
        <f>SUM($Q$3:W$3)-$P110</f>
        <v>-122.22722222222222</v>
      </c>
      <c r="X110" s="135">
        <f>SUM($Q$3:X$3)-$P110</f>
        <v>-117.50388888888889</v>
      </c>
      <c r="Y110" s="135">
        <f>SUM($Q$3:Y$3)-$P110</f>
        <v>-112.42222222222223</v>
      </c>
      <c r="Z110" s="135">
        <f>SUM($Q$3:Z$3)-$P110</f>
        <v>-107.12555555555556</v>
      </c>
      <c r="AA110" s="135"/>
      <c r="AC110" s="22">
        <f t="shared" si="15"/>
        <v>42149</v>
      </c>
      <c r="AD110" s="9">
        <f t="shared" si="16"/>
        <v>161</v>
      </c>
      <c r="AE110" s="135">
        <f t="shared" si="14"/>
        <v>-148.68199999999999</v>
      </c>
      <c r="AF110" s="135">
        <f>SUM($AE$3:AF$3)-$P110</f>
        <v>-141.48733333333334</v>
      </c>
      <c r="AG110" s="135">
        <f>SUM($AE$3:AG$3)-$P110</f>
        <v>-129.86699999999999</v>
      </c>
      <c r="AH110" s="135">
        <f>SUM($AE$3:AH$3)-$P110</f>
        <v>-124.28999999999999</v>
      </c>
      <c r="AI110" s="135">
        <f>SUM($AE$3:AI$3)-$P110</f>
        <v>-111.46033333333332</v>
      </c>
      <c r="AJ110" s="135">
        <f>SUM($AE$3:AJ$3)-$P110</f>
        <v>-93.153333333333336</v>
      </c>
      <c r="AK110" s="135">
        <f>SUM($AE$3:AK$3)-$P110</f>
        <v>-75.587000000000003</v>
      </c>
      <c r="AL110" s="135">
        <f>SUM($AE$3:AL$3)-$P110</f>
        <v>-66.962333333333333</v>
      </c>
      <c r="AM110" s="135">
        <f>SUM($AE$3:AM$3)-$P110</f>
        <v>-57.036000000000001</v>
      </c>
      <c r="AN110" s="135">
        <f>SUM($AE$3:AN$3)-$P110</f>
        <v>-46.280666666666662</v>
      </c>
      <c r="AO110" s="135"/>
      <c r="AP110" s="135"/>
    </row>
    <row r="111" spans="11:42">
      <c r="K111" s="45"/>
      <c r="L111" s="45"/>
      <c r="M111" s="24">
        <f t="shared" si="17"/>
        <v>42150</v>
      </c>
      <c r="N111" s="57">
        <f>$D$25</f>
        <v>2</v>
      </c>
      <c r="O111" s="9">
        <f t="shared" si="18"/>
        <v>0</v>
      </c>
      <c r="P111" s="9">
        <f>SUM($N$5:N111)-SUM($O$5:O111)</f>
        <v>163</v>
      </c>
      <c r="Q111" s="135">
        <f t="shared" si="13"/>
        <v>-157.32111111111112</v>
      </c>
      <c r="R111" s="135">
        <f>SUM($Q$3:R$3)-$P111</f>
        <v>-153.02777777777777</v>
      </c>
      <c r="S111" s="135">
        <f>SUM($Q$3:S$3)-$P111</f>
        <v>-147.51611111111112</v>
      </c>
      <c r="T111" s="135">
        <f>SUM($Q$3:T$3)-$P111</f>
        <v>-143.77222222222221</v>
      </c>
      <c r="U111" s="135">
        <f>SUM($Q$3:U$3)-$P111</f>
        <v>-137.97388888888889</v>
      </c>
      <c r="V111" s="135">
        <f>SUM($Q$3:V$3)-$P111</f>
        <v>-131.0288888888889</v>
      </c>
      <c r="W111" s="135">
        <f>SUM($Q$3:W$3)-$P111</f>
        <v>-124.22722222222222</v>
      </c>
      <c r="X111" s="135">
        <f>SUM($Q$3:X$3)-$P111</f>
        <v>-119.50388888888889</v>
      </c>
      <c r="Y111" s="135">
        <f>SUM($Q$3:Y$3)-$P111</f>
        <v>-114.42222222222223</v>
      </c>
      <c r="Z111" s="135">
        <f>SUM($Q$3:Z$3)-$P111</f>
        <v>-109.12555555555556</v>
      </c>
      <c r="AA111" s="135"/>
      <c r="AC111" s="22">
        <f t="shared" si="15"/>
        <v>42150</v>
      </c>
      <c r="AD111" s="9">
        <f t="shared" si="16"/>
        <v>163</v>
      </c>
      <c r="AE111" s="135">
        <f t="shared" si="14"/>
        <v>-150.68199999999999</v>
      </c>
      <c r="AF111" s="135">
        <f>SUM($AE$3:AF$3)-$P111</f>
        <v>-143.48733333333334</v>
      </c>
      <c r="AG111" s="135">
        <f>SUM($AE$3:AG$3)-$P111</f>
        <v>-131.86699999999999</v>
      </c>
      <c r="AH111" s="135">
        <f>SUM($AE$3:AH$3)-$P111</f>
        <v>-126.28999999999999</v>
      </c>
      <c r="AI111" s="135">
        <f>SUM($AE$3:AI$3)-$P111</f>
        <v>-113.46033333333332</v>
      </c>
      <c r="AJ111" s="135">
        <f>SUM($AE$3:AJ$3)-$P111</f>
        <v>-95.153333333333336</v>
      </c>
      <c r="AK111" s="135">
        <f>SUM($AE$3:AK$3)-$P111</f>
        <v>-77.587000000000003</v>
      </c>
      <c r="AL111" s="135">
        <f>SUM($AE$3:AL$3)-$P111</f>
        <v>-68.962333333333333</v>
      </c>
      <c r="AM111" s="135">
        <f>SUM($AE$3:AM$3)-$P111</f>
        <v>-59.036000000000001</v>
      </c>
      <c r="AN111" s="135">
        <f>SUM($AE$3:AN$3)-$P111</f>
        <v>-48.280666666666662</v>
      </c>
      <c r="AO111" s="135"/>
      <c r="AP111" s="135"/>
    </row>
    <row r="112" spans="11:42">
      <c r="K112" s="45"/>
      <c r="L112" s="45"/>
      <c r="M112" s="24">
        <f t="shared" si="17"/>
        <v>42151</v>
      </c>
      <c r="N112" s="57">
        <f>$E$25</f>
        <v>2</v>
      </c>
      <c r="O112" s="9">
        <f t="shared" si="18"/>
        <v>0</v>
      </c>
      <c r="P112" s="9">
        <f>SUM($N$5:N112)-SUM($O$5:O112)</f>
        <v>165</v>
      </c>
      <c r="Q112" s="135">
        <f t="shared" si="13"/>
        <v>-159.32111111111112</v>
      </c>
      <c r="R112" s="135">
        <f>SUM($Q$3:R$3)-$P112</f>
        <v>-155.02777777777777</v>
      </c>
      <c r="S112" s="135">
        <f>SUM($Q$3:S$3)-$P112</f>
        <v>-149.51611111111112</v>
      </c>
      <c r="T112" s="135">
        <f>SUM($Q$3:T$3)-$P112</f>
        <v>-145.77222222222221</v>
      </c>
      <c r="U112" s="135">
        <f>SUM($Q$3:U$3)-$P112</f>
        <v>-139.97388888888889</v>
      </c>
      <c r="V112" s="135">
        <f>SUM($Q$3:V$3)-$P112</f>
        <v>-133.0288888888889</v>
      </c>
      <c r="W112" s="135">
        <f>SUM($Q$3:W$3)-$P112</f>
        <v>-126.22722222222222</v>
      </c>
      <c r="X112" s="135">
        <f>SUM($Q$3:X$3)-$P112</f>
        <v>-121.50388888888889</v>
      </c>
      <c r="Y112" s="135">
        <f>SUM($Q$3:Y$3)-$P112</f>
        <v>-116.42222222222223</v>
      </c>
      <c r="Z112" s="135">
        <f>SUM($Q$3:Z$3)-$P112</f>
        <v>-111.12555555555556</v>
      </c>
      <c r="AA112" s="135"/>
      <c r="AC112" s="22">
        <f t="shared" si="15"/>
        <v>42151</v>
      </c>
      <c r="AD112" s="9">
        <f t="shared" si="16"/>
        <v>165</v>
      </c>
      <c r="AE112" s="135">
        <f t="shared" si="14"/>
        <v>-152.68199999999999</v>
      </c>
      <c r="AF112" s="135">
        <f>SUM($AE$3:AF$3)-$P112</f>
        <v>-145.48733333333334</v>
      </c>
      <c r="AG112" s="135">
        <f>SUM($AE$3:AG$3)-$P112</f>
        <v>-133.86699999999999</v>
      </c>
      <c r="AH112" s="135">
        <f>SUM($AE$3:AH$3)-$P112</f>
        <v>-128.29</v>
      </c>
      <c r="AI112" s="135">
        <f>SUM($AE$3:AI$3)-$P112</f>
        <v>-115.46033333333332</v>
      </c>
      <c r="AJ112" s="135">
        <f>SUM($AE$3:AJ$3)-$P112</f>
        <v>-97.153333333333336</v>
      </c>
      <c r="AK112" s="135">
        <f>SUM($AE$3:AK$3)-$P112</f>
        <v>-79.587000000000003</v>
      </c>
      <c r="AL112" s="135">
        <f>SUM($AE$3:AL$3)-$P112</f>
        <v>-70.962333333333333</v>
      </c>
      <c r="AM112" s="135">
        <f>SUM($AE$3:AM$3)-$P112</f>
        <v>-61.036000000000001</v>
      </c>
      <c r="AN112" s="135">
        <f>SUM($AE$3:AN$3)-$P112</f>
        <v>-50.280666666666662</v>
      </c>
      <c r="AO112" s="135"/>
      <c r="AP112" s="135"/>
    </row>
    <row r="113" spans="11:42">
      <c r="K113" s="45"/>
      <c r="L113" s="45"/>
      <c r="M113" s="24">
        <f t="shared" si="17"/>
        <v>42152</v>
      </c>
      <c r="N113" s="57">
        <f>$F$25</f>
        <v>2</v>
      </c>
      <c r="O113" s="9">
        <f t="shared" si="18"/>
        <v>0</v>
      </c>
      <c r="P113" s="9">
        <f>SUM($N$5:N113)-SUM($O$5:O113)</f>
        <v>167</v>
      </c>
      <c r="Q113" s="135">
        <f t="shared" si="13"/>
        <v>-161.32111111111112</v>
      </c>
      <c r="R113" s="135">
        <f>SUM($Q$3:R$3)-$P113</f>
        <v>-157.02777777777777</v>
      </c>
      <c r="S113" s="135">
        <f>SUM($Q$3:S$3)-$P113</f>
        <v>-151.51611111111112</v>
      </c>
      <c r="T113" s="135">
        <f>SUM($Q$3:T$3)-$P113</f>
        <v>-147.77222222222221</v>
      </c>
      <c r="U113" s="135">
        <f>SUM($Q$3:U$3)-$P113</f>
        <v>-141.97388888888889</v>
      </c>
      <c r="V113" s="135">
        <f>SUM($Q$3:V$3)-$P113</f>
        <v>-135.0288888888889</v>
      </c>
      <c r="W113" s="135">
        <f>SUM($Q$3:W$3)-$P113</f>
        <v>-128.22722222222222</v>
      </c>
      <c r="X113" s="135">
        <f>SUM($Q$3:X$3)-$P113</f>
        <v>-123.50388888888889</v>
      </c>
      <c r="Y113" s="135">
        <f>SUM($Q$3:Y$3)-$P113</f>
        <v>-118.42222222222223</v>
      </c>
      <c r="Z113" s="135">
        <f>SUM($Q$3:Z$3)-$P113</f>
        <v>-113.12555555555556</v>
      </c>
      <c r="AA113" s="135"/>
      <c r="AC113" s="22">
        <f t="shared" si="15"/>
        <v>42152</v>
      </c>
      <c r="AD113" s="9">
        <f t="shared" si="16"/>
        <v>167</v>
      </c>
      <c r="AE113" s="135">
        <f t="shared" si="14"/>
        <v>-154.68199999999999</v>
      </c>
      <c r="AF113" s="135">
        <f>SUM($AE$3:AF$3)-$P113</f>
        <v>-147.48733333333334</v>
      </c>
      <c r="AG113" s="135">
        <f>SUM($AE$3:AG$3)-$P113</f>
        <v>-135.86699999999999</v>
      </c>
      <c r="AH113" s="135">
        <f>SUM($AE$3:AH$3)-$P113</f>
        <v>-130.29</v>
      </c>
      <c r="AI113" s="135">
        <f>SUM($AE$3:AI$3)-$P113</f>
        <v>-117.46033333333332</v>
      </c>
      <c r="AJ113" s="135">
        <f>SUM($AE$3:AJ$3)-$P113</f>
        <v>-99.153333333333336</v>
      </c>
      <c r="AK113" s="135">
        <f>SUM($AE$3:AK$3)-$P113</f>
        <v>-81.587000000000003</v>
      </c>
      <c r="AL113" s="135">
        <f>SUM($AE$3:AL$3)-$P113</f>
        <v>-72.962333333333333</v>
      </c>
      <c r="AM113" s="135">
        <f>SUM($AE$3:AM$3)-$P113</f>
        <v>-63.036000000000001</v>
      </c>
      <c r="AN113" s="135">
        <f>SUM($AE$3:AN$3)-$P113</f>
        <v>-52.280666666666662</v>
      </c>
      <c r="AO113" s="135"/>
      <c r="AP113" s="135"/>
    </row>
    <row r="114" spans="11:42">
      <c r="K114" s="45"/>
      <c r="L114" s="45"/>
      <c r="M114" s="24">
        <f t="shared" si="17"/>
        <v>42153</v>
      </c>
      <c r="N114" s="57">
        <f>$G$25</f>
        <v>2</v>
      </c>
      <c r="O114" s="9">
        <f t="shared" si="18"/>
        <v>0</v>
      </c>
      <c r="P114" s="9">
        <f>SUM($N$5:N114)-SUM($O$5:O114)</f>
        <v>169</v>
      </c>
      <c r="Q114" s="135">
        <f t="shared" si="13"/>
        <v>-163.32111111111112</v>
      </c>
      <c r="R114" s="135">
        <f>SUM($Q$3:R$3)-$P114</f>
        <v>-159.02777777777777</v>
      </c>
      <c r="S114" s="135">
        <f>SUM($Q$3:S$3)-$P114</f>
        <v>-153.51611111111112</v>
      </c>
      <c r="T114" s="135">
        <f>SUM($Q$3:T$3)-$P114</f>
        <v>-149.77222222222221</v>
      </c>
      <c r="U114" s="135">
        <f>SUM($Q$3:U$3)-$P114</f>
        <v>-143.97388888888889</v>
      </c>
      <c r="V114" s="135">
        <f>SUM($Q$3:V$3)-$P114</f>
        <v>-137.0288888888889</v>
      </c>
      <c r="W114" s="135">
        <f>SUM($Q$3:W$3)-$P114</f>
        <v>-130.22722222222222</v>
      </c>
      <c r="X114" s="135">
        <f>SUM($Q$3:X$3)-$P114</f>
        <v>-125.50388888888889</v>
      </c>
      <c r="Y114" s="135">
        <f>SUM($Q$3:Y$3)-$P114</f>
        <v>-120.42222222222223</v>
      </c>
      <c r="Z114" s="135">
        <f>SUM($Q$3:Z$3)-$P114</f>
        <v>-115.12555555555556</v>
      </c>
      <c r="AA114" s="135"/>
      <c r="AC114" s="22">
        <f t="shared" si="15"/>
        <v>42153</v>
      </c>
      <c r="AD114" s="9">
        <f t="shared" si="16"/>
        <v>169</v>
      </c>
      <c r="AE114" s="135">
        <f t="shared" si="14"/>
        <v>-156.68199999999999</v>
      </c>
      <c r="AF114" s="135">
        <f>SUM($AE$3:AF$3)-$P114</f>
        <v>-149.48733333333334</v>
      </c>
      <c r="AG114" s="135">
        <f>SUM($AE$3:AG$3)-$P114</f>
        <v>-137.86699999999999</v>
      </c>
      <c r="AH114" s="135">
        <f>SUM($AE$3:AH$3)-$P114</f>
        <v>-132.29</v>
      </c>
      <c r="AI114" s="135">
        <f>SUM($AE$3:AI$3)-$P114</f>
        <v>-119.46033333333332</v>
      </c>
      <c r="AJ114" s="135">
        <f>SUM($AE$3:AJ$3)-$P114</f>
        <v>-101.15333333333334</v>
      </c>
      <c r="AK114" s="135">
        <f>SUM($AE$3:AK$3)-$P114</f>
        <v>-83.587000000000003</v>
      </c>
      <c r="AL114" s="135">
        <f>SUM($AE$3:AL$3)-$P114</f>
        <v>-74.962333333333333</v>
      </c>
      <c r="AM114" s="135">
        <f>SUM($AE$3:AM$3)-$P114</f>
        <v>-65.036000000000001</v>
      </c>
      <c r="AN114" s="135">
        <f>SUM($AE$3:AN$3)-$P114</f>
        <v>-54.280666666666662</v>
      </c>
      <c r="AO114" s="135"/>
      <c r="AP114" s="135"/>
    </row>
    <row r="115" spans="11:42">
      <c r="K115" s="45"/>
      <c r="L115" s="45"/>
      <c r="M115" s="24">
        <f t="shared" si="17"/>
        <v>42154</v>
      </c>
      <c r="N115" s="57">
        <f>$H$25</f>
        <v>2</v>
      </c>
      <c r="O115" s="9">
        <f t="shared" si="18"/>
        <v>0</v>
      </c>
      <c r="P115" s="9">
        <f>SUM($N$5:N115)-SUM($O$5:O115)</f>
        <v>171</v>
      </c>
      <c r="Q115" s="135">
        <f t="shared" si="13"/>
        <v>-165.32111111111112</v>
      </c>
      <c r="R115" s="135">
        <f>SUM($Q$3:R$3)-$P115</f>
        <v>-161.02777777777777</v>
      </c>
      <c r="S115" s="135">
        <f>SUM($Q$3:S$3)-$P115</f>
        <v>-155.51611111111112</v>
      </c>
      <c r="T115" s="135">
        <f>SUM($Q$3:T$3)-$P115</f>
        <v>-151.77222222222221</v>
      </c>
      <c r="U115" s="135">
        <f>SUM($Q$3:U$3)-$P115</f>
        <v>-145.97388888888889</v>
      </c>
      <c r="V115" s="135">
        <f>SUM($Q$3:V$3)-$P115</f>
        <v>-139.0288888888889</v>
      </c>
      <c r="W115" s="135">
        <f>SUM($Q$3:W$3)-$P115</f>
        <v>-132.22722222222222</v>
      </c>
      <c r="X115" s="135">
        <f>SUM($Q$3:X$3)-$P115</f>
        <v>-127.50388888888889</v>
      </c>
      <c r="Y115" s="135">
        <f>SUM($Q$3:Y$3)-$P115</f>
        <v>-122.42222222222223</v>
      </c>
      <c r="Z115" s="135">
        <f>SUM($Q$3:Z$3)-$P115</f>
        <v>-117.12555555555556</v>
      </c>
      <c r="AA115" s="135"/>
      <c r="AC115" s="22">
        <f t="shared" si="15"/>
        <v>42154</v>
      </c>
      <c r="AD115" s="9">
        <f t="shared" si="16"/>
        <v>171</v>
      </c>
      <c r="AE115" s="135">
        <f t="shared" si="14"/>
        <v>-158.68199999999999</v>
      </c>
      <c r="AF115" s="135">
        <f>SUM($AE$3:AF$3)-$P115</f>
        <v>-151.48733333333334</v>
      </c>
      <c r="AG115" s="135">
        <f>SUM($AE$3:AG$3)-$P115</f>
        <v>-139.86699999999999</v>
      </c>
      <c r="AH115" s="135">
        <f>SUM($AE$3:AH$3)-$P115</f>
        <v>-134.29</v>
      </c>
      <c r="AI115" s="135">
        <f>SUM($AE$3:AI$3)-$P115</f>
        <v>-121.46033333333332</v>
      </c>
      <c r="AJ115" s="135">
        <f>SUM($AE$3:AJ$3)-$P115</f>
        <v>-103.15333333333334</v>
      </c>
      <c r="AK115" s="135">
        <f>SUM($AE$3:AK$3)-$P115</f>
        <v>-85.587000000000003</v>
      </c>
      <c r="AL115" s="135">
        <f>SUM($AE$3:AL$3)-$P115</f>
        <v>-76.962333333333333</v>
      </c>
      <c r="AM115" s="135">
        <f>SUM($AE$3:AM$3)-$P115</f>
        <v>-67.036000000000001</v>
      </c>
      <c r="AN115" s="135">
        <f>SUM($AE$3:AN$3)-$P115</f>
        <v>-56.280666666666662</v>
      </c>
      <c r="AO115" s="135"/>
      <c r="AP115" s="135"/>
    </row>
    <row r="116" spans="11:42">
      <c r="K116" s="45"/>
      <c r="L116" s="45"/>
      <c r="M116" s="24">
        <f t="shared" si="17"/>
        <v>42155</v>
      </c>
      <c r="N116" s="106">
        <f>$I$25</f>
        <v>0</v>
      </c>
      <c r="O116" s="9">
        <f t="shared" si="18"/>
        <v>0</v>
      </c>
      <c r="P116" s="9">
        <f>SUM($N$5:N116)-SUM($O$5:O116)</f>
        <v>171</v>
      </c>
      <c r="Q116" s="135">
        <f t="shared" si="13"/>
        <v>-165.32111111111112</v>
      </c>
      <c r="R116" s="135">
        <f>SUM($Q$3:R$3)-$P116</f>
        <v>-161.02777777777777</v>
      </c>
      <c r="S116" s="135">
        <f>SUM($Q$3:S$3)-$P116</f>
        <v>-155.51611111111112</v>
      </c>
      <c r="T116" s="135">
        <f>SUM($Q$3:T$3)-$P116</f>
        <v>-151.77222222222221</v>
      </c>
      <c r="U116" s="135">
        <f>SUM($Q$3:U$3)-$P116</f>
        <v>-145.97388888888889</v>
      </c>
      <c r="V116" s="135">
        <f>SUM($Q$3:V$3)-$P116</f>
        <v>-139.0288888888889</v>
      </c>
      <c r="W116" s="135">
        <f>SUM($Q$3:W$3)-$P116</f>
        <v>-132.22722222222222</v>
      </c>
      <c r="X116" s="135">
        <f>SUM($Q$3:X$3)-$P116</f>
        <v>-127.50388888888889</v>
      </c>
      <c r="Y116" s="135">
        <f>SUM($Q$3:Y$3)-$P116</f>
        <v>-122.42222222222223</v>
      </c>
      <c r="Z116" s="135">
        <f>SUM($Q$3:Z$3)-$P116</f>
        <v>-117.12555555555556</v>
      </c>
      <c r="AA116" s="135"/>
      <c r="AC116" s="22">
        <f t="shared" si="15"/>
        <v>42155</v>
      </c>
      <c r="AD116" s="9">
        <f t="shared" si="16"/>
        <v>171</v>
      </c>
      <c r="AE116" s="135">
        <f t="shared" si="14"/>
        <v>-158.68199999999999</v>
      </c>
      <c r="AF116" s="135">
        <f>SUM($AE$3:AF$3)-$P116</f>
        <v>-151.48733333333334</v>
      </c>
      <c r="AG116" s="135">
        <f>SUM($AE$3:AG$3)-$P116</f>
        <v>-139.86699999999999</v>
      </c>
      <c r="AH116" s="135">
        <f>SUM($AE$3:AH$3)-$P116</f>
        <v>-134.29</v>
      </c>
      <c r="AI116" s="135">
        <f>SUM($AE$3:AI$3)-$P116</f>
        <v>-121.46033333333332</v>
      </c>
      <c r="AJ116" s="135">
        <f>SUM($AE$3:AJ$3)-$P116</f>
        <v>-103.15333333333334</v>
      </c>
      <c r="AK116" s="135">
        <f>SUM($AE$3:AK$3)-$P116</f>
        <v>-85.587000000000003</v>
      </c>
      <c r="AL116" s="135">
        <f>SUM($AE$3:AL$3)-$P116</f>
        <v>-76.962333333333333</v>
      </c>
      <c r="AM116" s="135">
        <f>SUM($AE$3:AM$3)-$P116</f>
        <v>-67.036000000000001</v>
      </c>
      <c r="AN116" s="135">
        <f>SUM($AE$3:AN$3)-$P116</f>
        <v>-56.280666666666662</v>
      </c>
      <c r="AO116" s="135"/>
      <c r="AP116" s="135"/>
    </row>
    <row r="117" spans="11:42">
      <c r="K117" s="45"/>
      <c r="L117" s="45"/>
      <c r="M117" s="24">
        <f t="shared" si="17"/>
        <v>42156</v>
      </c>
      <c r="N117" s="57">
        <f>$C$25</f>
        <v>1</v>
      </c>
      <c r="O117" s="9">
        <f t="shared" si="18"/>
        <v>0</v>
      </c>
      <c r="P117" s="9">
        <f>SUM($N$5:N117)-SUM($O$5:O117)</f>
        <v>172</v>
      </c>
      <c r="Q117" s="135">
        <f t="shared" si="13"/>
        <v>-166.32111111111112</v>
      </c>
      <c r="R117" s="135">
        <f>SUM($Q$3:R$3)-$P117</f>
        <v>-162.02777777777777</v>
      </c>
      <c r="S117" s="135">
        <f>SUM($Q$3:S$3)-$P117</f>
        <v>-156.51611111111112</v>
      </c>
      <c r="T117" s="135">
        <f>SUM($Q$3:T$3)-$P117</f>
        <v>-152.77222222222221</v>
      </c>
      <c r="U117" s="135">
        <f>SUM($Q$3:U$3)-$P117</f>
        <v>-146.97388888888889</v>
      </c>
      <c r="V117" s="135">
        <f>SUM($Q$3:V$3)-$P117</f>
        <v>-140.0288888888889</v>
      </c>
      <c r="W117" s="135">
        <f>SUM($Q$3:W$3)-$P117</f>
        <v>-133.22722222222222</v>
      </c>
      <c r="X117" s="135">
        <f>SUM($Q$3:X$3)-$P117</f>
        <v>-128.50388888888889</v>
      </c>
      <c r="Y117" s="135">
        <f>SUM($Q$3:Y$3)-$P117</f>
        <v>-123.42222222222223</v>
      </c>
      <c r="Z117" s="135">
        <f>SUM($Q$3:Z$3)-$P117</f>
        <v>-118.12555555555556</v>
      </c>
      <c r="AA117" s="135"/>
      <c r="AC117" s="22">
        <f t="shared" si="15"/>
        <v>42156</v>
      </c>
      <c r="AD117" s="9">
        <f t="shared" si="16"/>
        <v>172</v>
      </c>
      <c r="AE117" s="135">
        <f t="shared" si="14"/>
        <v>-159.68199999999999</v>
      </c>
      <c r="AF117" s="135">
        <f>SUM($AE$3:AF$3)-$P117</f>
        <v>-152.48733333333334</v>
      </c>
      <c r="AG117" s="135">
        <f>SUM($AE$3:AG$3)-$P117</f>
        <v>-140.86699999999999</v>
      </c>
      <c r="AH117" s="135">
        <f>SUM($AE$3:AH$3)-$P117</f>
        <v>-135.29</v>
      </c>
      <c r="AI117" s="135">
        <f>SUM($AE$3:AI$3)-$P117</f>
        <v>-122.46033333333332</v>
      </c>
      <c r="AJ117" s="135">
        <f>SUM($AE$3:AJ$3)-$P117</f>
        <v>-104.15333333333334</v>
      </c>
      <c r="AK117" s="135">
        <f>SUM($AE$3:AK$3)-$P117</f>
        <v>-86.587000000000003</v>
      </c>
      <c r="AL117" s="135">
        <f>SUM($AE$3:AL$3)-$P117</f>
        <v>-77.962333333333333</v>
      </c>
      <c r="AM117" s="135">
        <f>SUM($AE$3:AM$3)-$P117</f>
        <v>-68.036000000000001</v>
      </c>
      <c r="AN117" s="135">
        <f>SUM($AE$3:AN$3)-$P117</f>
        <v>-57.280666666666662</v>
      </c>
      <c r="AO117" s="135"/>
      <c r="AP117" s="135"/>
    </row>
    <row r="118" spans="11:42">
      <c r="K118" s="45"/>
      <c r="L118" s="45"/>
      <c r="M118" s="24">
        <f t="shared" si="17"/>
        <v>42157</v>
      </c>
      <c r="N118" s="57">
        <f>$D$25</f>
        <v>2</v>
      </c>
      <c r="O118" s="9">
        <f t="shared" si="18"/>
        <v>0</v>
      </c>
      <c r="P118" s="9">
        <f>SUM($N$5:N118)-SUM($O$5:O118)</f>
        <v>174</v>
      </c>
      <c r="Q118" s="135">
        <f t="shared" si="13"/>
        <v>-168.32111111111112</v>
      </c>
      <c r="R118" s="135">
        <f>SUM($Q$3:R$3)-$P118</f>
        <v>-164.02777777777777</v>
      </c>
      <c r="S118" s="135">
        <f>SUM($Q$3:S$3)-$P118</f>
        <v>-158.51611111111112</v>
      </c>
      <c r="T118" s="135">
        <f>SUM($Q$3:T$3)-$P118</f>
        <v>-154.77222222222221</v>
      </c>
      <c r="U118" s="135">
        <f>SUM($Q$3:U$3)-$P118</f>
        <v>-148.97388888888889</v>
      </c>
      <c r="V118" s="135">
        <f>SUM($Q$3:V$3)-$P118</f>
        <v>-142.0288888888889</v>
      </c>
      <c r="W118" s="135">
        <f>SUM($Q$3:W$3)-$P118</f>
        <v>-135.22722222222222</v>
      </c>
      <c r="X118" s="135">
        <f>SUM($Q$3:X$3)-$P118</f>
        <v>-130.50388888888889</v>
      </c>
      <c r="Y118" s="135">
        <f>SUM($Q$3:Y$3)-$P118</f>
        <v>-125.42222222222223</v>
      </c>
      <c r="Z118" s="135">
        <f>SUM($Q$3:Z$3)-$P118</f>
        <v>-120.12555555555556</v>
      </c>
      <c r="AA118" s="135"/>
      <c r="AC118" s="22">
        <f t="shared" si="15"/>
        <v>42157</v>
      </c>
      <c r="AD118" s="9">
        <f t="shared" si="16"/>
        <v>174</v>
      </c>
      <c r="AE118" s="135">
        <f t="shared" si="14"/>
        <v>-161.68199999999999</v>
      </c>
      <c r="AF118" s="135">
        <f>SUM($AE$3:AF$3)-$P118</f>
        <v>-154.48733333333334</v>
      </c>
      <c r="AG118" s="135">
        <f>SUM($AE$3:AG$3)-$P118</f>
        <v>-142.86699999999999</v>
      </c>
      <c r="AH118" s="135">
        <f>SUM($AE$3:AH$3)-$P118</f>
        <v>-137.29</v>
      </c>
      <c r="AI118" s="135">
        <f>SUM($AE$3:AI$3)-$P118</f>
        <v>-124.46033333333332</v>
      </c>
      <c r="AJ118" s="135">
        <f>SUM($AE$3:AJ$3)-$P118</f>
        <v>-106.15333333333334</v>
      </c>
      <c r="AK118" s="135">
        <f>SUM($AE$3:AK$3)-$P118</f>
        <v>-88.587000000000003</v>
      </c>
      <c r="AL118" s="135">
        <f>SUM($AE$3:AL$3)-$P118</f>
        <v>-79.962333333333333</v>
      </c>
      <c r="AM118" s="135">
        <f>SUM($AE$3:AM$3)-$P118</f>
        <v>-70.036000000000001</v>
      </c>
      <c r="AN118" s="135">
        <f>SUM($AE$3:AN$3)-$P118</f>
        <v>-59.280666666666662</v>
      </c>
      <c r="AO118" s="135"/>
      <c r="AP118" s="135"/>
    </row>
    <row r="119" spans="11:42">
      <c r="K119" s="45"/>
      <c r="L119" s="45"/>
      <c r="M119" s="24">
        <f t="shared" si="17"/>
        <v>42158</v>
      </c>
      <c r="N119" s="57">
        <f>$E$25</f>
        <v>2</v>
      </c>
      <c r="O119" s="9">
        <f t="shared" si="18"/>
        <v>0</v>
      </c>
      <c r="P119" s="9">
        <f>SUM($N$5:N119)-SUM($O$5:O119)</f>
        <v>176</v>
      </c>
      <c r="Q119" s="135">
        <f t="shared" si="13"/>
        <v>-170.32111111111112</v>
      </c>
      <c r="R119" s="135">
        <f>SUM($Q$3:R$3)-$P119</f>
        <v>-166.02777777777777</v>
      </c>
      <c r="S119" s="135">
        <f>SUM($Q$3:S$3)-$P119</f>
        <v>-160.51611111111112</v>
      </c>
      <c r="T119" s="135">
        <f>SUM($Q$3:T$3)-$P119</f>
        <v>-156.77222222222221</v>
      </c>
      <c r="U119" s="135">
        <f>SUM($Q$3:U$3)-$P119</f>
        <v>-150.97388888888889</v>
      </c>
      <c r="V119" s="135">
        <f>SUM($Q$3:V$3)-$P119</f>
        <v>-144.0288888888889</v>
      </c>
      <c r="W119" s="135">
        <f>SUM($Q$3:W$3)-$P119</f>
        <v>-137.22722222222222</v>
      </c>
      <c r="X119" s="135">
        <f>SUM($Q$3:X$3)-$P119</f>
        <v>-132.50388888888889</v>
      </c>
      <c r="Y119" s="135">
        <f>SUM($Q$3:Y$3)-$P119</f>
        <v>-127.42222222222223</v>
      </c>
      <c r="Z119" s="135">
        <f>SUM($Q$3:Z$3)-$P119</f>
        <v>-122.12555555555556</v>
      </c>
      <c r="AA119" s="135"/>
      <c r="AC119" s="22">
        <f t="shared" si="15"/>
        <v>42158</v>
      </c>
      <c r="AD119" s="9">
        <f t="shared" si="16"/>
        <v>176</v>
      </c>
      <c r="AE119" s="135">
        <f t="shared" si="14"/>
        <v>-163.68199999999999</v>
      </c>
      <c r="AF119" s="135">
        <f>SUM($AE$3:AF$3)-$P119</f>
        <v>-156.48733333333334</v>
      </c>
      <c r="AG119" s="135">
        <f>SUM($AE$3:AG$3)-$P119</f>
        <v>-144.86699999999999</v>
      </c>
      <c r="AH119" s="135">
        <f>SUM($AE$3:AH$3)-$P119</f>
        <v>-139.29</v>
      </c>
      <c r="AI119" s="135">
        <f>SUM($AE$3:AI$3)-$P119</f>
        <v>-126.46033333333332</v>
      </c>
      <c r="AJ119" s="135">
        <f>SUM($AE$3:AJ$3)-$P119</f>
        <v>-108.15333333333334</v>
      </c>
      <c r="AK119" s="135">
        <f>SUM($AE$3:AK$3)-$P119</f>
        <v>-90.587000000000003</v>
      </c>
      <c r="AL119" s="135">
        <f>SUM($AE$3:AL$3)-$P119</f>
        <v>-81.962333333333333</v>
      </c>
      <c r="AM119" s="135">
        <f>SUM($AE$3:AM$3)-$P119</f>
        <v>-72.036000000000001</v>
      </c>
      <c r="AN119" s="135">
        <f>SUM($AE$3:AN$3)-$P119</f>
        <v>-61.280666666666662</v>
      </c>
      <c r="AO119" s="135"/>
      <c r="AP119" s="135"/>
    </row>
    <row r="120" spans="11:42">
      <c r="K120" s="45"/>
      <c r="L120" s="45"/>
      <c r="M120" s="24">
        <f t="shared" si="17"/>
        <v>42159</v>
      </c>
      <c r="N120" s="57">
        <f>$F$25</f>
        <v>2</v>
      </c>
      <c r="O120" s="9">
        <f t="shared" si="18"/>
        <v>0</v>
      </c>
      <c r="P120" s="9">
        <f>SUM($N$5:N120)-SUM($O$5:O120)</f>
        <v>178</v>
      </c>
      <c r="Q120" s="135">
        <f t="shared" si="13"/>
        <v>-172.32111111111112</v>
      </c>
      <c r="R120" s="135">
        <f>SUM($Q$3:R$3)-$P120</f>
        <v>-168.02777777777777</v>
      </c>
      <c r="S120" s="135">
        <f>SUM($Q$3:S$3)-$P120</f>
        <v>-162.51611111111112</v>
      </c>
      <c r="T120" s="135">
        <f>SUM($Q$3:T$3)-$P120</f>
        <v>-158.77222222222221</v>
      </c>
      <c r="U120" s="135">
        <f>SUM($Q$3:U$3)-$P120</f>
        <v>-152.97388888888889</v>
      </c>
      <c r="V120" s="135">
        <f>SUM($Q$3:V$3)-$P120</f>
        <v>-146.0288888888889</v>
      </c>
      <c r="W120" s="135">
        <f>SUM($Q$3:W$3)-$P120</f>
        <v>-139.22722222222222</v>
      </c>
      <c r="X120" s="135">
        <f>SUM($Q$3:X$3)-$P120</f>
        <v>-134.50388888888889</v>
      </c>
      <c r="Y120" s="135">
        <f>SUM($Q$3:Y$3)-$P120</f>
        <v>-129.42222222222222</v>
      </c>
      <c r="Z120" s="135">
        <f>SUM($Q$3:Z$3)-$P120</f>
        <v>-124.12555555555556</v>
      </c>
      <c r="AA120" s="135"/>
      <c r="AC120" s="22">
        <f t="shared" si="15"/>
        <v>42159</v>
      </c>
      <c r="AD120" s="9">
        <f t="shared" si="16"/>
        <v>178</v>
      </c>
      <c r="AE120" s="135">
        <f t="shared" si="14"/>
        <v>-165.68199999999999</v>
      </c>
      <c r="AF120" s="135">
        <f>SUM($AE$3:AF$3)-$P120</f>
        <v>-158.48733333333334</v>
      </c>
      <c r="AG120" s="135">
        <f>SUM($AE$3:AG$3)-$P120</f>
        <v>-146.86699999999999</v>
      </c>
      <c r="AH120" s="135">
        <f>SUM($AE$3:AH$3)-$P120</f>
        <v>-141.29</v>
      </c>
      <c r="AI120" s="135">
        <f>SUM($AE$3:AI$3)-$P120</f>
        <v>-128.46033333333332</v>
      </c>
      <c r="AJ120" s="135">
        <f>SUM($AE$3:AJ$3)-$P120</f>
        <v>-110.15333333333334</v>
      </c>
      <c r="AK120" s="135">
        <f>SUM($AE$3:AK$3)-$P120</f>
        <v>-92.587000000000003</v>
      </c>
      <c r="AL120" s="135">
        <f>SUM($AE$3:AL$3)-$P120</f>
        <v>-83.962333333333333</v>
      </c>
      <c r="AM120" s="135">
        <f>SUM($AE$3:AM$3)-$P120</f>
        <v>-74.036000000000001</v>
      </c>
      <c r="AN120" s="135">
        <f>SUM($AE$3:AN$3)-$P120</f>
        <v>-63.280666666666662</v>
      </c>
      <c r="AO120" s="135"/>
      <c r="AP120" s="135"/>
    </row>
    <row r="121" spans="11:42">
      <c r="K121" s="45"/>
      <c r="L121" s="45"/>
      <c r="M121" s="24">
        <f t="shared" si="17"/>
        <v>42160</v>
      </c>
      <c r="N121" s="57">
        <f>$G$25</f>
        <v>2</v>
      </c>
      <c r="O121" s="9">
        <f t="shared" si="18"/>
        <v>0</v>
      </c>
      <c r="P121" s="9">
        <f>SUM($N$5:N121)-SUM($O$5:O121)</f>
        <v>180</v>
      </c>
      <c r="Q121" s="135">
        <f t="shared" si="13"/>
        <v>-174.32111111111112</v>
      </c>
      <c r="R121" s="135">
        <f>SUM($Q$3:R$3)-$P121</f>
        <v>-170.02777777777777</v>
      </c>
      <c r="S121" s="135">
        <f>SUM($Q$3:S$3)-$P121</f>
        <v>-164.51611111111112</v>
      </c>
      <c r="T121" s="135">
        <f>SUM($Q$3:T$3)-$P121</f>
        <v>-160.77222222222221</v>
      </c>
      <c r="U121" s="135">
        <f>SUM($Q$3:U$3)-$P121</f>
        <v>-154.97388888888889</v>
      </c>
      <c r="V121" s="135">
        <f>SUM($Q$3:V$3)-$P121</f>
        <v>-148.0288888888889</v>
      </c>
      <c r="W121" s="135">
        <f>SUM($Q$3:W$3)-$P121</f>
        <v>-141.22722222222222</v>
      </c>
      <c r="X121" s="135">
        <f>SUM($Q$3:X$3)-$P121</f>
        <v>-136.50388888888889</v>
      </c>
      <c r="Y121" s="135">
        <f>SUM($Q$3:Y$3)-$P121</f>
        <v>-131.42222222222222</v>
      </c>
      <c r="Z121" s="135">
        <f>SUM($Q$3:Z$3)-$P121</f>
        <v>-126.12555555555556</v>
      </c>
      <c r="AA121" s="135"/>
      <c r="AC121" s="22">
        <f t="shared" si="15"/>
        <v>42160</v>
      </c>
      <c r="AD121" s="9">
        <f t="shared" si="16"/>
        <v>180</v>
      </c>
      <c r="AE121" s="135">
        <f t="shared" si="14"/>
        <v>-167.68199999999999</v>
      </c>
      <c r="AF121" s="135">
        <f>SUM($AE$3:AF$3)-$P121</f>
        <v>-160.48733333333334</v>
      </c>
      <c r="AG121" s="135">
        <f>SUM($AE$3:AG$3)-$P121</f>
        <v>-148.86699999999999</v>
      </c>
      <c r="AH121" s="135">
        <f>SUM($AE$3:AH$3)-$P121</f>
        <v>-143.29</v>
      </c>
      <c r="AI121" s="135">
        <f>SUM($AE$3:AI$3)-$P121</f>
        <v>-130.46033333333332</v>
      </c>
      <c r="AJ121" s="135">
        <f>SUM($AE$3:AJ$3)-$P121</f>
        <v>-112.15333333333334</v>
      </c>
      <c r="AK121" s="135">
        <f>SUM($AE$3:AK$3)-$P121</f>
        <v>-94.587000000000003</v>
      </c>
      <c r="AL121" s="135">
        <f>SUM($AE$3:AL$3)-$P121</f>
        <v>-85.962333333333333</v>
      </c>
      <c r="AM121" s="135">
        <f>SUM($AE$3:AM$3)-$P121</f>
        <v>-76.036000000000001</v>
      </c>
      <c r="AN121" s="135">
        <f>SUM($AE$3:AN$3)-$P121</f>
        <v>-65.280666666666662</v>
      </c>
      <c r="AO121" s="135"/>
      <c r="AP121" s="135"/>
    </row>
    <row r="122" spans="11:42">
      <c r="K122" s="45"/>
      <c r="L122" s="45"/>
      <c r="M122" s="24">
        <f t="shared" si="17"/>
        <v>42161</v>
      </c>
      <c r="N122" s="57">
        <f>$H$25</f>
        <v>2</v>
      </c>
      <c r="O122" s="9">
        <f t="shared" si="18"/>
        <v>0</v>
      </c>
      <c r="P122" s="9">
        <f>SUM($N$5:N122)-SUM($O$5:O122)</f>
        <v>182</v>
      </c>
      <c r="Q122" s="135">
        <f t="shared" si="13"/>
        <v>-176.32111111111112</v>
      </c>
      <c r="R122" s="135">
        <f>SUM($Q$3:R$3)-$P122</f>
        <v>-172.02777777777777</v>
      </c>
      <c r="S122" s="135">
        <f>SUM($Q$3:S$3)-$P122</f>
        <v>-166.51611111111112</v>
      </c>
      <c r="T122" s="135">
        <f>SUM($Q$3:T$3)-$P122</f>
        <v>-162.77222222222221</v>
      </c>
      <c r="U122" s="135">
        <f>SUM($Q$3:U$3)-$P122</f>
        <v>-156.97388888888889</v>
      </c>
      <c r="V122" s="135">
        <f>SUM($Q$3:V$3)-$P122</f>
        <v>-150.0288888888889</v>
      </c>
      <c r="W122" s="135">
        <f>SUM($Q$3:W$3)-$P122</f>
        <v>-143.22722222222222</v>
      </c>
      <c r="X122" s="135">
        <f>SUM($Q$3:X$3)-$P122</f>
        <v>-138.50388888888889</v>
      </c>
      <c r="Y122" s="135">
        <f>SUM($Q$3:Y$3)-$P122</f>
        <v>-133.42222222222222</v>
      </c>
      <c r="Z122" s="135">
        <f>SUM($Q$3:Z$3)-$P122</f>
        <v>-128.12555555555556</v>
      </c>
      <c r="AA122" s="135"/>
      <c r="AC122" s="22">
        <f t="shared" si="15"/>
        <v>42161</v>
      </c>
      <c r="AD122" s="9">
        <f t="shared" si="16"/>
        <v>182</v>
      </c>
      <c r="AE122" s="135">
        <f t="shared" si="14"/>
        <v>-169.68199999999999</v>
      </c>
      <c r="AF122" s="135">
        <f>SUM($AE$3:AF$3)-$P122</f>
        <v>-162.48733333333334</v>
      </c>
      <c r="AG122" s="135">
        <f>SUM($AE$3:AG$3)-$P122</f>
        <v>-150.86699999999999</v>
      </c>
      <c r="AH122" s="135">
        <f>SUM($AE$3:AH$3)-$P122</f>
        <v>-145.29</v>
      </c>
      <c r="AI122" s="135">
        <f>SUM($AE$3:AI$3)-$P122</f>
        <v>-132.46033333333332</v>
      </c>
      <c r="AJ122" s="135">
        <f>SUM($AE$3:AJ$3)-$P122</f>
        <v>-114.15333333333334</v>
      </c>
      <c r="AK122" s="135">
        <f>SUM($AE$3:AK$3)-$P122</f>
        <v>-96.587000000000003</v>
      </c>
      <c r="AL122" s="135">
        <f>SUM($AE$3:AL$3)-$P122</f>
        <v>-87.962333333333333</v>
      </c>
      <c r="AM122" s="135">
        <f>SUM($AE$3:AM$3)-$P122</f>
        <v>-78.036000000000001</v>
      </c>
      <c r="AN122" s="135">
        <f>SUM($AE$3:AN$3)-$P122</f>
        <v>-67.280666666666662</v>
      </c>
      <c r="AO122" s="135"/>
      <c r="AP122" s="135"/>
    </row>
    <row r="123" spans="11:42">
      <c r="K123" s="45"/>
      <c r="L123" s="45"/>
      <c r="M123" s="24">
        <f t="shared" si="17"/>
        <v>42162</v>
      </c>
      <c r="N123" s="106">
        <f>$I$25</f>
        <v>0</v>
      </c>
      <c r="O123" s="9">
        <f t="shared" si="18"/>
        <v>0</v>
      </c>
      <c r="P123" s="9">
        <f>SUM($N$5:N123)-SUM($O$5:O123)</f>
        <v>182</v>
      </c>
      <c r="Q123" s="135">
        <f t="shared" si="13"/>
        <v>-176.32111111111112</v>
      </c>
      <c r="R123" s="135">
        <f>SUM($Q$3:R$3)-$P123</f>
        <v>-172.02777777777777</v>
      </c>
      <c r="S123" s="135">
        <f>SUM($Q$3:S$3)-$P123</f>
        <v>-166.51611111111112</v>
      </c>
      <c r="T123" s="135">
        <f>SUM($Q$3:T$3)-$P123</f>
        <v>-162.77222222222221</v>
      </c>
      <c r="U123" s="135">
        <f>SUM($Q$3:U$3)-$P123</f>
        <v>-156.97388888888889</v>
      </c>
      <c r="V123" s="135">
        <f>SUM($Q$3:V$3)-$P123</f>
        <v>-150.0288888888889</v>
      </c>
      <c r="W123" s="135">
        <f>SUM($Q$3:W$3)-$P123</f>
        <v>-143.22722222222222</v>
      </c>
      <c r="X123" s="135">
        <f>SUM($Q$3:X$3)-$P123</f>
        <v>-138.50388888888889</v>
      </c>
      <c r="Y123" s="135">
        <f>SUM($Q$3:Y$3)-$P123</f>
        <v>-133.42222222222222</v>
      </c>
      <c r="Z123" s="135">
        <f>SUM($Q$3:Z$3)-$P123</f>
        <v>-128.12555555555556</v>
      </c>
      <c r="AA123" s="135"/>
      <c r="AC123" s="22">
        <f t="shared" si="15"/>
        <v>42162</v>
      </c>
      <c r="AD123" s="9">
        <f t="shared" si="16"/>
        <v>182</v>
      </c>
      <c r="AE123" s="135">
        <f t="shared" si="14"/>
        <v>-169.68199999999999</v>
      </c>
      <c r="AF123" s="135">
        <f>SUM($AE$3:AF$3)-$P123</f>
        <v>-162.48733333333334</v>
      </c>
      <c r="AG123" s="135">
        <f>SUM($AE$3:AG$3)-$P123</f>
        <v>-150.86699999999999</v>
      </c>
      <c r="AH123" s="135">
        <f>SUM($AE$3:AH$3)-$P123</f>
        <v>-145.29</v>
      </c>
      <c r="AI123" s="135">
        <f>SUM($AE$3:AI$3)-$P123</f>
        <v>-132.46033333333332</v>
      </c>
      <c r="AJ123" s="135">
        <f>SUM($AE$3:AJ$3)-$P123</f>
        <v>-114.15333333333334</v>
      </c>
      <c r="AK123" s="135">
        <f>SUM($AE$3:AK$3)-$P123</f>
        <v>-96.587000000000003</v>
      </c>
      <c r="AL123" s="135">
        <f>SUM($AE$3:AL$3)-$P123</f>
        <v>-87.962333333333333</v>
      </c>
      <c r="AM123" s="135">
        <f>SUM($AE$3:AM$3)-$P123</f>
        <v>-78.036000000000001</v>
      </c>
      <c r="AN123" s="135">
        <f>SUM($AE$3:AN$3)-$P123</f>
        <v>-67.280666666666662</v>
      </c>
      <c r="AO123" s="135"/>
      <c r="AP123" s="135"/>
    </row>
    <row r="124" spans="11:42">
      <c r="K124" s="45"/>
      <c r="L124" s="45"/>
      <c r="M124" s="24">
        <f t="shared" si="17"/>
        <v>42163</v>
      </c>
      <c r="N124" s="57">
        <f>$C$25</f>
        <v>1</v>
      </c>
      <c r="O124" s="9">
        <f t="shared" si="18"/>
        <v>0</v>
      </c>
      <c r="P124" s="9">
        <f>SUM($N$5:N124)-SUM($O$5:O124)</f>
        <v>183</v>
      </c>
      <c r="Q124" s="135">
        <f t="shared" si="13"/>
        <v>-177.32111111111112</v>
      </c>
      <c r="R124" s="135">
        <f>SUM($Q$3:R$3)-$P124</f>
        <v>-173.02777777777777</v>
      </c>
      <c r="S124" s="135">
        <f>SUM($Q$3:S$3)-$P124</f>
        <v>-167.51611111111112</v>
      </c>
      <c r="T124" s="135">
        <f>SUM($Q$3:T$3)-$P124</f>
        <v>-163.77222222222221</v>
      </c>
      <c r="U124" s="135">
        <f>SUM($Q$3:U$3)-$P124</f>
        <v>-157.97388888888889</v>
      </c>
      <c r="V124" s="135">
        <f>SUM($Q$3:V$3)-$P124</f>
        <v>-151.0288888888889</v>
      </c>
      <c r="W124" s="135">
        <f>SUM($Q$3:W$3)-$P124</f>
        <v>-144.22722222222222</v>
      </c>
      <c r="X124" s="135">
        <f>SUM($Q$3:X$3)-$P124</f>
        <v>-139.50388888888889</v>
      </c>
      <c r="Y124" s="135">
        <f>SUM($Q$3:Y$3)-$P124</f>
        <v>-134.42222222222222</v>
      </c>
      <c r="Z124" s="135">
        <f>SUM($Q$3:Z$3)-$P124</f>
        <v>-129.12555555555556</v>
      </c>
      <c r="AA124" s="135"/>
      <c r="AC124" s="22">
        <f t="shared" si="15"/>
        <v>42163</v>
      </c>
      <c r="AD124" s="9">
        <f t="shared" si="16"/>
        <v>183</v>
      </c>
      <c r="AE124" s="135">
        <f t="shared" si="14"/>
        <v>-170.68199999999999</v>
      </c>
      <c r="AF124" s="135">
        <f>SUM($AE$3:AF$3)-$P124</f>
        <v>-163.48733333333334</v>
      </c>
      <c r="AG124" s="135">
        <f>SUM($AE$3:AG$3)-$P124</f>
        <v>-151.86699999999999</v>
      </c>
      <c r="AH124" s="135">
        <f>SUM($AE$3:AH$3)-$P124</f>
        <v>-146.29</v>
      </c>
      <c r="AI124" s="135">
        <f>SUM($AE$3:AI$3)-$P124</f>
        <v>-133.46033333333332</v>
      </c>
      <c r="AJ124" s="135">
        <f>SUM($AE$3:AJ$3)-$P124</f>
        <v>-115.15333333333334</v>
      </c>
      <c r="AK124" s="135">
        <f>SUM($AE$3:AK$3)-$P124</f>
        <v>-97.587000000000003</v>
      </c>
      <c r="AL124" s="135">
        <f>SUM($AE$3:AL$3)-$P124</f>
        <v>-88.962333333333333</v>
      </c>
      <c r="AM124" s="135">
        <f>SUM($AE$3:AM$3)-$P124</f>
        <v>-79.036000000000001</v>
      </c>
      <c r="AN124" s="135">
        <f>SUM($AE$3:AN$3)-$P124</f>
        <v>-68.280666666666662</v>
      </c>
      <c r="AO124" s="135"/>
      <c r="AP124" s="135"/>
    </row>
    <row r="125" spans="11:42">
      <c r="K125" s="45"/>
      <c r="L125" s="45"/>
      <c r="M125" s="24">
        <f t="shared" si="17"/>
        <v>42164</v>
      </c>
      <c r="N125" s="57">
        <f>$D$25</f>
        <v>2</v>
      </c>
      <c r="O125" s="9">
        <f t="shared" si="18"/>
        <v>0</v>
      </c>
      <c r="P125" s="9">
        <f>SUM($N$5:N125)-SUM($O$5:O125)</f>
        <v>185</v>
      </c>
      <c r="Q125" s="135">
        <f t="shared" si="13"/>
        <v>-179.32111111111112</v>
      </c>
      <c r="R125" s="135">
        <f>SUM($Q$3:R$3)-$P125</f>
        <v>-175.02777777777777</v>
      </c>
      <c r="S125" s="135">
        <f>SUM($Q$3:S$3)-$P125</f>
        <v>-169.51611111111112</v>
      </c>
      <c r="T125" s="135">
        <f>SUM($Q$3:T$3)-$P125</f>
        <v>-165.77222222222221</v>
      </c>
      <c r="U125" s="135">
        <f>SUM($Q$3:U$3)-$P125</f>
        <v>-159.97388888888889</v>
      </c>
      <c r="V125" s="135">
        <f>SUM($Q$3:V$3)-$P125</f>
        <v>-153.0288888888889</v>
      </c>
      <c r="W125" s="135">
        <f>SUM($Q$3:W$3)-$P125</f>
        <v>-146.22722222222222</v>
      </c>
      <c r="X125" s="135">
        <f>SUM($Q$3:X$3)-$P125</f>
        <v>-141.50388888888889</v>
      </c>
      <c r="Y125" s="135">
        <f>SUM($Q$3:Y$3)-$P125</f>
        <v>-136.42222222222222</v>
      </c>
      <c r="Z125" s="135">
        <f>SUM($Q$3:Z$3)-$P125</f>
        <v>-131.12555555555556</v>
      </c>
      <c r="AA125" s="135"/>
      <c r="AC125" s="22">
        <f t="shared" si="15"/>
        <v>42164</v>
      </c>
      <c r="AD125" s="9">
        <f t="shared" si="16"/>
        <v>185</v>
      </c>
      <c r="AE125" s="135">
        <f t="shared" si="14"/>
        <v>-172.68199999999999</v>
      </c>
      <c r="AF125" s="135">
        <f>SUM($AE$3:AF$3)-$P125</f>
        <v>-165.48733333333334</v>
      </c>
      <c r="AG125" s="135">
        <f>SUM($AE$3:AG$3)-$P125</f>
        <v>-153.86699999999999</v>
      </c>
      <c r="AH125" s="135">
        <f>SUM($AE$3:AH$3)-$P125</f>
        <v>-148.29</v>
      </c>
      <c r="AI125" s="135">
        <f>SUM($AE$3:AI$3)-$P125</f>
        <v>-135.46033333333332</v>
      </c>
      <c r="AJ125" s="135">
        <f>SUM($AE$3:AJ$3)-$P125</f>
        <v>-117.15333333333334</v>
      </c>
      <c r="AK125" s="135">
        <f>SUM($AE$3:AK$3)-$P125</f>
        <v>-99.587000000000003</v>
      </c>
      <c r="AL125" s="135">
        <f>SUM($AE$3:AL$3)-$P125</f>
        <v>-90.962333333333333</v>
      </c>
      <c r="AM125" s="135">
        <f>SUM($AE$3:AM$3)-$P125</f>
        <v>-81.036000000000001</v>
      </c>
      <c r="AN125" s="135">
        <f>SUM($AE$3:AN$3)-$P125</f>
        <v>-70.280666666666662</v>
      </c>
      <c r="AO125" s="135"/>
      <c r="AP125" s="135"/>
    </row>
    <row r="126" spans="11:42">
      <c r="K126" s="45"/>
      <c r="L126" s="45"/>
      <c r="M126" s="24">
        <f t="shared" si="17"/>
        <v>42165</v>
      </c>
      <c r="N126" s="57">
        <f>$E$25</f>
        <v>2</v>
      </c>
      <c r="O126" s="9">
        <f t="shared" si="18"/>
        <v>0</v>
      </c>
      <c r="P126" s="9">
        <f>SUM($N$5:N126)-SUM($O$5:O126)</f>
        <v>187</v>
      </c>
      <c r="Q126" s="135">
        <f t="shared" si="13"/>
        <v>-181.32111111111112</v>
      </c>
      <c r="R126" s="135">
        <f>SUM($Q$3:R$3)-$P126</f>
        <v>-177.02777777777777</v>
      </c>
      <c r="S126" s="135">
        <f>SUM($Q$3:S$3)-$P126</f>
        <v>-171.51611111111112</v>
      </c>
      <c r="T126" s="135">
        <f>SUM($Q$3:T$3)-$P126</f>
        <v>-167.77222222222221</v>
      </c>
      <c r="U126" s="135">
        <f>SUM($Q$3:U$3)-$P126</f>
        <v>-161.97388888888889</v>
      </c>
      <c r="V126" s="135">
        <f>SUM($Q$3:V$3)-$P126</f>
        <v>-155.0288888888889</v>
      </c>
      <c r="W126" s="135">
        <f>SUM($Q$3:W$3)-$P126</f>
        <v>-148.22722222222222</v>
      </c>
      <c r="X126" s="135">
        <f>SUM($Q$3:X$3)-$P126</f>
        <v>-143.50388888888889</v>
      </c>
      <c r="Y126" s="135">
        <f>SUM($Q$3:Y$3)-$P126</f>
        <v>-138.42222222222222</v>
      </c>
      <c r="Z126" s="135">
        <f>SUM($Q$3:Z$3)-$P126</f>
        <v>-133.12555555555556</v>
      </c>
      <c r="AA126" s="135"/>
      <c r="AC126" s="22">
        <f t="shared" si="15"/>
        <v>42165</v>
      </c>
      <c r="AD126" s="9">
        <f t="shared" si="16"/>
        <v>187</v>
      </c>
      <c r="AE126" s="135">
        <f t="shared" si="14"/>
        <v>-174.68199999999999</v>
      </c>
      <c r="AF126" s="135">
        <f>SUM($AE$3:AF$3)-$P126</f>
        <v>-167.48733333333334</v>
      </c>
      <c r="AG126" s="135">
        <f>SUM($AE$3:AG$3)-$P126</f>
        <v>-155.86699999999999</v>
      </c>
      <c r="AH126" s="135">
        <f>SUM($AE$3:AH$3)-$P126</f>
        <v>-150.29</v>
      </c>
      <c r="AI126" s="135">
        <f>SUM($AE$3:AI$3)-$P126</f>
        <v>-137.46033333333332</v>
      </c>
      <c r="AJ126" s="135">
        <f>SUM($AE$3:AJ$3)-$P126</f>
        <v>-119.15333333333334</v>
      </c>
      <c r="AK126" s="135">
        <f>SUM($AE$3:AK$3)-$P126</f>
        <v>-101.587</v>
      </c>
      <c r="AL126" s="135">
        <f>SUM($AE$3:AL$3)-$P126</f>
        <v>-92.962333333333333</v>
      </c>
      <c r="AM126" s="135">
        <f>SUM($AE$3:AM$3)-$P126</f>
        <v>-83.036000000000001</v>
      </c>
      <c r="AN126" s="135">
        <f>SUM($AE$3:AN$3)-$P126</f>
        <v>-72.280666666666662</v>
      </c>
      <c r="AO126" s="135"/>
      <c r="AP126" s="135"/>
    </row>
    <row r="127" spans="11:42">
      <c r="K127" s="45"/>
      <c r="L127" s="45"/>
      <c r="M127" s="24">
        <f t="shared" si="17"/>
        <v>42166</v>
      </c>
      <c r="N127" s="57">
        <f>$F$25</f>
        <v>2</v>
      </c>
      <c r="O127" s="9">
        <f t="shared" si="18"/>
        <v>0</v>
      </c>
      <c r="P127" s="9">
        <f>SUM($N$5:N127)-SUM($O$5:O127)</f>
        <v>189</v>
      </c>
      <c r="Q127" s="135">
        <f t="shared" si="13"/>
        <v>-183.32111111111112</v>
      </c>
      <c r="R127" s="135">
        <f>SUM($Q$3:R$3)-$P127</f>
        <v>-179.02777777777777</v>
      </c>
      <c r="S127" s="135">
        <f>SUM($Q$3:S$3)-$P127</f>
        <v>-173.51611111111112</v>
      </c>
      <c r="T127" s="135">
        <f>SUM($Q$3:T$3)-$P127</f>
        <v>-169.77222222222221</v>
      </c>
      <c r="U127" s="135">
        <f>SUM($Q$3:U$3)-$P127</f>
        <v>-163.97388888888889</v>
      </c>
      <c r="V127" s="135">
        <f>SUM($Q$3:V$3)-$P127</f>
        <v>-157.0288888888889</v>
      </c>
      <c r="W127" s="135">
        <f>SUM($Q$3:W$3)-$P127</f>
        <v>-150.22722222222222</v>
      </c>
      <c r="X127" s="135">
        <f>SUM($Q$3:X$3)-$P127</f>
        <v>-145.50388888888889</v>
      </c>
      <c r="Y127" s="135">
        <f>SUM($Q$3:Y$3)-$P127</f>
        <v>-140.42222222222222</v>
      </c>
      <c r="Z127" s="135">
        <f>SUM($Q$3:Z$3)-$P127</f>
        <v>-135.12555555555556</v>
      </c>
      <c r="AA127" s="135"/>
      <c r="AC127" s="22">
        <f t="shared" si="15"/>
        <v>42166</v>
      </c>
      <c r="AD127" s="9">
        <f t="shared" si="16"/>
        <v>189</v>
      </c>
      <c r="AE127" s="135">
        <f t="shared" si="14"/>
        <v>-176.68199999999999</v>
      </c>
      <c r="AF127" s="135">
        <f>SUM($AE$3:AF$3)-$P127</f>
        <v>-169.48733333333334</v>
      </c>
      <c r="AG127" s="135">
        <f>SUM($AE$3:AG$3)-$P127</f>
        <v>-157.86699999999999</v>
      </c>
      <c r="AH127" s="135">
        <f>SUM($AE$3:AH$3)-$P127</f>
        <v>-152.29</v>
      </c>
      <c r="AI127" s="135">
        <f>SUM($AE$3:AI$3)-$P127</f>
        <v>-139.46033333333332</v>
      </c>
      <c r="AJ127" s="135">
        <f>SUM($AE$3:AJ$3)-$P127</f>
        <v>-121.15333333333334</v>
      </c>
      <c r="AK127" s="135">
        <f>SUM($AE$3:AK$3)-$P127</f>
        <v>-103.587</v>
      </c>
      <c r="AL127" s="135">
        <f>SUM($AE$3:AL$3)-$P127</f>
        <v>-94.962333333333333</v>
      </c>
      <c r="AM127" s="135">
        <f>SUM($AE$3:AM$3)-$P127</f>
        <v>-85.036000000000001</v>
      </c>
      <c r="AN127" s="135">
        <f>SUM($AE$3:AN$3)-$P127</f>
        <v>-74.280666666666662</v>
      </c>
      <c r="AO127" s="135"/>
      <c r="AP127" s="135"/>
    </row>
    <row r="128" spans="11:42">
      <c r="K128" s="45"/>
      <c r="L128" s="45"/>
      <c r="M128" s="24">
        <f t="shared" si="17"/>
        <v>42167</v>
      </c>
      <c r="N128" s="57">
        <f>$G$25</f>
        <v>2</v>
      </c>
      <c r="O128" s="9">
        <f t="shared" si="18"/>
        <v>0</v>
      </c>
      <c r="P128" s="9">
        <f>SUM($N$5:N128)-SUM($O$5:O128)</f>
        <v>191</v>
      </c>
      <c r="Q128" s="135">
        <f t="shared" si="13"/>
        <v>-185.32111111111112</v>
      </c>
      <c r="R128" s="135">
        <f>SUM($Q$3:R$3)-$P128</f>
        <v>-181.02777777777777</v>
      </c>
      <c r="S128" s="135">
        <f>SUM($Q$3:S$3)-$P128</f>
        <v>-175.51611111111112</v>
      </c>
      <c r="T128" s="135">
        <f>SUM($Q$3:T$3)-$P128</f>
        <v>-171.77222222222221</v>
      </c>
      <c r="U128" s="135">
        <f>SUM($Q$3:U$3)-$P128</f>
        <v>-165.97388888888889</v>
      </c>
      <c r="V128" s="135">
        <f>SUM($Q$3:V$3)-$P128</f>
        <v>-159.0288888888889</v>
      </c>
      <c r="W128" s="135">
        <f>SUM($Q$3:W$3)-$P128</f>
        <v>-152.22722222222222</v>
      </c>
      <c r="X128" s="135">
        <f>SUM($Q$3:X$3)-$P128</f>
        <v>-147.50388888888889</v>
      </c>
      <c r="Y128" s="135">
        <f>SUM($Q$3:Y$3)-$P128</f>
        <v>-142.42222222222222</v>
      </c>
      <c r="Z128" s="135">
        <f>SUM($Q$3:Z$3)-$P128</f>
        <v>-137.12555555555556</v>
      </c>
      <c r="AA128" s="135"/>
      <c r="AC128" s="22">
        <f t="shared" si="15"/>
        <v>42167</v>
      </c>
      <c r="AD128" s="9">
        <f t="shared" si="16"/>
        <v>191</v>
      </c>
      <c r="AE128" s="135">
        <f t="shared" si="14"/>
        <v>-178.68199999999999</v>
      </c>
      <c r="AF128" s="135">
        <f>SUM($AE$3:AF$3)-$P128</f>
        <v>-171.48733333333334</v>
      </c>
      <c r="AG128" s="135">
        <f>SUM($AE$3:AG$3)-$P128</f>
        <v>-159.86699999999999</v>
      </c>
      <c r="AH128" s="135">
        <f>SUM($AE$3:AH$3)-$P128</f>
        <v>-154.29</v>
      </c>
      <c r="AI128" s="135">
        <f>SUM($AE$3:AI$3)-$P128</f>
        <v>-141.46033333333332</v>
      </c>
      <c r="AJ128" s="135">
        <f>SUM($AE$3:AJ$3)-$P128</f>
        <v>-123.15333333333334</v>
      </c>
      <c r="AK128" s="135">
        <f>SUM($AE$3:AK$3)-$P128</f>
        <v>-105.587</v>
      </c>
      <c r="AL128" s="135">
        <f>SUM($AE$3:AL$3)-$P128</f>
        <v>-96.962333333333333</v>
      </c>
      <c r="AM128" s="135">
        <f>SUM($AE$3:AM$3)-$P128</f>
        <v>-87.036000000000001</v>
      </c>
      <c r="AN128" s="135">
        <f>SUM($AE$3:AN$3)-$P128</f>
        <v>-76.280666666666662</v>
      </c>
      <c r="AO128" s="135"/>
      <c r="AP128" s="135"/>
    </row>
    <row r="129" spans="11:42">
      <c r="K129" s="45"/>
      <c r="L129" s="45"/>
      <c r="M129" s="24">
        <f t="shared" si="17"/>
        <v>42168</v>
      </c>
      <c r="N129" s="57">
        <f>$H$25</f>
        <v>2</v>
      </c>
      <c r="O129" s="9">
        <f t="shared" si="18"/>
        <v>0</v>
      </c>
      <c r="P129" s="9">
        <f>SUM($N$5:N129)-SUM($O$5:O129)</f>
        <v>193</v>
      </c>
      <c r="Q129" s="135">
        <f t="shared" si="13"/>
        <v>-187.32111111111112</v>
      </c>
      <c r="R129" s="135">
        <f>SUM($Q$3:R$3)-$P129</f>
        <v>-183.02777777777777</v>
      </c>
      <c r="S129" s="135">
        <f>SUM($Q$3:S$3)-$P129</f>
        <v>-177.51611111111112</v>
      </c>
      <c r="T129" s="135">
        <f>SUM($Q$3:T$3)-$P129</f>
        <v>-173.77222222222221</v>
      </c>
      <c r="U129" s="135">
        <f>SUM($Q$3:U$3)-$P129</f>
        <v>-167.97388888888889</v>
      </c>
      <c r="V129" s="135">
        <f>SUM($Q$3:V$3)-$P129</f>
        <v>-161.0288888888889</v>
      </c>
      <c r="W129" s="135">
        <f>SUM($Q$3:W$3)-$P129</f>
        <v>-154.22722222222222</v>
      </c>
      <c r="X129" s="135">
        <f>SUM($Q$3:X$3)-$P129</f>
        <v>-149.50388888888889</v>
      </c>
      <c r="Y129" s="135">
        <f>SUM($Q$3:Y$3)-$P129</f>
        <v>-144.42222222222222</v>
      </c>
      <c r="Z129" s="135">
        <f>SUM($Q$3:Z$3)-$P129</f>
        <v>-139.12555555555556</v>
      </c>
      <c r="AA129" s="135"/>
      <c r="AC129" s="22">
        <f t="shared" si="15"/>
        <v>42168</v>
      </c>
      <c r="AD129" s="9">
        <f t="shared" si="16"/>
        <v>193</v>
      </c>
      <c r="AE129" s="135">
        <f t="shared" si="14"/>
        <v>-180.68199999999999</v>
      </c>
      <c r="AF129" s="135">
        <f>SUM($AE$3:AF$3)-$P129</f>
        <v>-173.48733333333334</v>
      </c>
      <c r="AG129" s="135">
        <f>SUM($AE$3:AG$3)-$P129</f>
        <v>-161.86699999999999</v>
      </c>
      <c r="AH129" s="135">
        <f>SUM($AE$3:AH$3)-$P129</f>
        <v>-156.29</v>
      </c>
      <c r="AI129" s="135">
        <f>SUM($AE$3:AI$3)-$P129</f>
        <v>-143.46033333333332</v>
      </c>
      <c r="AJ129" s="135">
        <f>SUM($AE$3:AJ$3)-$P129</f>
        <v>-125.15333333333334</v>
      </c>
      <c r="AK129" s="135">
        <f>SUM($AE$3:AK$3)-$P129</f>
        <v>-107.587</v>
      </c>
      <c r="AL129" s="135">
        <f>SUM($AE$3:AL$3)-$P129</f>
        <v>-98.962333333333333</v>
      </c>
      <c r="AM129" s="135">
        <f>SUM($AE$3:AM$3)-$P129</f>
        <v>-89.036000000000001</v>
      </c>
      <c r="AN129" s="135">
        <f>SUM($AE$3:AN$3)-$P129</f>
        <v>-78.280666666666662</v>
      </c>
      <c r="AO129" s="135"/>
      <c r="AP129" s="135"/>
    </row>
    <row r="130" spans="11:42">
      <c r="K130" s="45"/>
      <c r="L130" s="45"/>
      <c r="M130" s="24">
        <f t="shared" si="17"/>
        <v>42169</v>
      </c>
      <c r="N130" s="106">
        <f>$I$25</f>
        <v>0</v>
      </c>
      <c r="O130" s="9">
        <f t="shared" si="18"/>
        <v>0</v>
      </c>
      <c r="P130" s="9">
        <f>SUM($N$5:N130)-SUM($O$5:O130)</f>
        <v>193</v>
      </c>
      <c r="Q130" s="135">
        <f t="shared" si="13"/>
        <v>-187.32111111111112</v>
      </c>
      <c r="R130" s="135">
        <f>SUM($Q$3:R$3)-$P130</f>
        <v>-183.02777777777777</v>
      </c>
      <c r="S130" s="135">
        <f>SUM($Q$3:S$3)-$P130</f>
        <v>-177.51611111111112</v>
      </c>
      <c r="T130" s="135">
        <f>SUM($Q$3:T$3)-$P130</f>
        <v>-173.77222222222221</v>
      </c>
      <c r="U130" s="135">
        <f>SUM($Q$3:U$3)-$P130</f>
        <v>-167.97388888888889</v>
      </c>
      <c r="V130" s="135">
        <f>SUM($Q$3:V$3)-$P130</f>
        <v>-161.0288888888889</v>
      </c>
      <c r="W130" s="135">
        <f>SUM($Q$3:W$3)-$P130</f>
        <v>-154.22722222222222</v>
      </c>
      <c r="X130" s="135">
        <f>SUM($Q$3:X$3)-$P130</f>
        <v>-149.50388888888889</v>
      </c>
      <c r="Y130" s="135">
        <f>SUM($Q$3:Y$3)-$P130</f>
        <v>-144.42222222222222</v>
      </c>
      <c r="Z130" s="135">
        <f>SUM($Q$3:Z$3)-$P130</f>
        <v>-139.12555555555556</v>
      </c>
      <c r="AA130" s="135"/>
      <c r="AC130" s="22">
        <f t="shared" si="15"/>
        <v>42169</v>
      </c>
      <c r="AD130" s="9">
        <f t="shared" si="16"/>
        <v>193</v>
      </c>
      <c r="AE130" s="135">
        <f t="shared" si="14"/>
        <v>-180.68199999999999</v>
      </c>
      <c r="AF130" s="135">
        <f>SUM($AE$3:AF$3)-$P130</f>
        <v>-173.48733333333334</v>
      </c>
      <c r="AG130" s="135">
        <f>SUM($AE$3:AG$3)-$P130</f>
        <v>-161.86699999999999</v>
      </c>
      <c r="AH130" s="135">
        <f>SUM($AE$3:AH$3)-$P130</f>
        <v>-156.29</v>
      </c>
      <c r="AI130" s="135">
        <f>SUM($AE$3:AI$3)-$P130</f>
        <v>-143.46033333333332</v>
      </c>
      <c r="AJ130" s="135">
        <f>SUM($AE$3:AJ$3)-$P130</f>
        <v>-125.15333333333334</v>
      </c>
      <c r="AK130" s="135">
        <f>SUM($AE$3:AK$3)-$P130</f>
        <v>-107.587</v>
      </c>
      <c r="AL130" s="135">
        <f>SUM($AE$3:AL$3)-$P130</f>
        <v>-98.962333333333333</v>
      </c>
      <c r="AM130" s="135">
        <f>SUM($AE$3:AM$3)-$P130</f>
        <v>-89.036000000000001</v>
      </c>
      <c r="AN130" s="135">
        <f>SUM($AE$3:AN$3)-$P130</f>
        <v>-78.280666666666662</v>
      </c>
      <c r="AO130" s="135"/>
      <c r="AP130" s="135"/>
    </row>
    <row r="131" spans="11:42">
      <c r="K131" s="45"/>
      <c r="L131" s="45"/>
      <c r="M131" s="24">
        <f t="shared" si="17"/>
        <v>42170</v>
      </c>
      <c r="N131" s="57">
        <f>$C$25</f>
        <v>1</v>
      </c>
      <c r="O131" s="9">
        <f t="shared" si="18"/>
        <v>0</v>
      </c>
      <c r="P131" s="9">
        <f>SUM($N$5:N131)-SUM($O$5:O131)</f>
        <v>194</v>
      </c>
      <c r="Q131" s="135">
        <f t="shared" si="13"/>
        <v>-188.32111111111112</v>
      </c>
      <c r="R131" s="135">
        <f>SUM($Q$3:R$3)-$P131</f>
        <v>-184.02777777777777</v>
      </c>
      <c r="S131" s="135">
        <f>SUM($Q$3:S$3)-$P131</f>
        <v>-178.51611111111112</v>
      </c>
      <c r="T131" s="135">
        <f>SUM($Q$3:T$3)-$P131</f>
        <v>-174.77222222222221</v>
      </c>
      <c r="U131" s="135">
        <f>SUM($Q$3:U$3)-$P131</f>
        <v>-168.97388888888889</v>
      </c>
      <c r="V131" s="135">
        <f>SUM($Q$3:V$3)-$P131</f>
        <v>-162.0288888888889</v>
      </c>
      <c r="W131" s="135">
        <f>SUM($Q$3:W$3)-$P131</f>
        <v>-155.22722222222222</v>
      </c>
      <c r="X131" s="135">
        <f>SUM($Q$3:X$3)-$P131</f>
        <v>-150.50388888888889</v>
      </c>
      <c r="Y131" s="135">
        <f>SUM($Q$3:Y$3)-$P131</f>
        <v>-145.42222222222222</v>
      </c>
      <c r="Z131" s="135">
        <f>SUM($Q$3:Z$3)-$P131</f>
        <v>-140.12555555555556</v>
      </c>
      <c r="AA131" s="135"/>
      <c r="AC131" s="22">
        <f t="shared" si="15"/>
        <v>42170</v>
      </c>
      <c r="AD131" s="9">
        <f t="shared" si="16"/>
        <v>194</v>
      </c>
      <c r="AE131" s="135">
        <f t="shared" si="14"/>
        <v>-181.68199999999999</v>
      </c>
      <c r="AF131" s="135">
        <f>SUM($AE$3:AF$3)-$P131</f>
        <v>-174.48733333333334</v>
      </c>
      <c r="AG131" s="135">
        <f>SUM($AE$3:AG$3)-$P131</f>
        <v>-162.86699999999999</v>
      </c>
      <c r="AH131" s="135">
        <f>SUM($AE$3:AH$3)-$P131</f>
        <v>-157.29</v>
      </c>
      <c r="AI131" s="135">
        <f>SUM($AE$3:AI$3)-$P131</f>
        <v>-144.46033333333332</v>
      </c>
      <c r="AJ131" s="135">
        <f>SUM($AE$3:AJ$3)-$P131</f>
        <v>-126.15333333333334</v>
      </c>
      <c r="AK131" s="135">
        <f>SUM($AE$3:AK$3)-$P131</f>
        <v>-108.587</v>
      </c>
      <c r="AL131" s="135">
        <f>SUM($AE$3:AL$3)-$P131</f>
        <v>-99.962333333333333</v>
      </c>
      <c r="AM131" s="135">
        <f>SUM($AE$3:AM$3)-$P131</f>
        <v>-90.036000000000001</v>
      </c>
      <c r="AN131" s="135">
        <f>SUM($AE$3:AN$3)-$P131</f>
        <v>-79.280666666666662</v>
      </c>
      <c r="AO131" s="135"/>
      <c r="AP131" s="135"/>
    </row>
    <row r="132" spans="11:42">
      <c r="K132" s="45"/>
      <c r="L132" s="45"/>
      <c r="M132" s="24">
        <f t="shared" si="17"/>
        <v>42171</v>
      </c>
      <c r="N132" s="57">
        <f>$D$25</f>
        <v>2</v>
      </c>
      <c r="O132" s="9">
        <f t="shared" si="18"/>
        <v>0</v>
      </c>
      <c r="P132" s="9">
        <f>SUM($N$5:N132)-SUM($O$5:O132)</f>
        <v>196</v>
      </c>
      <c r="Q132" s="135">
        <f t="shared" si="13"/>
        <v>-190.32111111111112</v>
      </c>
      <c r="R132" s="135">
        <f>SUM($Q$3:R$3)-$P132</f>
        <v>-186.02777777777777</v>
      </c>
      <c r="S132" s="135">
        <f>SUM($Q$3:S$3)-$P132</f>
        <v>-180.51611111111112</v>
      </c>
      <c r="T132" s="135">
        <f>SUM($Q$3:T$3)-$P132</f>
        <v>-176.77222222222221</v>
      </c>
      <c r="U132" s="135">
        <f>SUM($Q$3:U$3)-$P132</f>
        <v>-170.97388888888889</v>
      </c>
      <c r="V132" s="135">
        <f>SUM($Q$3:V$3)-$P132</f>
        <v>-164.0288888888889</v>
      </c>
      <c r="W132" s="135">
        <f>SUM($Q$3:W$3)-$P132</f>
        <v>-157.22722222222222</v>
      </c>
      <c r="X132" s="135">
        <f>SUM($Q$3:X$3)-$P132</f>
        <v>-152.50388888888889</v>
      </c>
      <c r="Y132" s="135">
        <f>SUM($Q$3:Y$3)-$P132</f>
        <v>-147.42222222222222</v>
      </c>
      <c r="Z132" s="135">
        <f>SUM($Q$3:Z$3)-$P132</f>
        <v>-142.12555555555556</v>
      </c>
      <c r="AA132" s="135"/>
      <c r="AC132" s="22">
        <f t="shared" si="15"/>
        <v>42171</v>
      </c>
      <c r="AD132" s="9">
        <f t="shared" si="16"/>
        <v>196</v>
      </c>
      <c r="AE132" s="135">
        <f t="shared" si="14"/>
        <v>-183.68199999999999</v>
      </c>
      <c r="AF132" s="135">
        <f>SUM($AE$3:AF$3)-$P132</f>
        <v>-176.48733333333334</v>
      </c>
      <c r="AG132" s="135">
        <f>SUM($AE$3:AG$3)-$P132</f>
        <v>-164.86699999999999</v>
      </c>
      <c r="AH132" s="135">
        <f>SUM($AE$3:AH$3)-$P132</f>
        <v>-159.29</v>
      </c>
      <c r="AI132" s="135">
        <f>SUM($AE$3:AI$3)-$P132</f>
        <v>-146.46033333333332</v>
      </c>
      <c r="AJ132" s="135">
        <f>SUM($AE$3:AJ$3)-$P132</f>
        <v>-128.15333333333334</v>
      </c>
      <c r="AK132" s="135">
        <f>SUM($AE$3:AK$3)-$P132</f>
        <v>-110.587</v>
      </c>
      <c r="AL132" s="135">
        <f>SUM($AE$3:AL$3)-$P132</f>
        <v>-101.96233333333333</v>
      </c>
      <c r="AM132" s="135">
        <f>SUM($AE$3:AM$3)-$P132</f>
        <v>-92.036000000000001</v>
      </c>
      <c r="AN132" s="135">
        <f>SUM($AE$3:AN$3)-$P132</f>
        <v>-81.280666666666662</v>
      </c>
      <c r="AO132" s="135"/>
      <c r="AP132" s="135"/>
    </row>
    <row r="133" spans="11:42">
      <c r="K133" s="45"/>
      <c r="L133" s="45"/>
      <c r="M133" s="24">
        <f t="shared" si="17"/>
        <v>42172</v>
      </c>
      <c r="N133" s="57">
        <f>$E$25</f>
        <v>2</v>
      </c>
      <c r="O133" s="9">
        <f t="shared" ref="O133:O164" si="19">IFERROR(VLOOKUP($M133,$K$5:$N$26,4,FALSE),0)</f>
        <v>0</v>
      </c>
      <c r="P133" s="9">
        <f>SUM($N$5:N133)-SUM($O$5:O133)</f>
        <v>198</v>
      </c>
      <c r="Q133" s="135">
        <f t="shared" ref="Q133:Q196" si="20">$Q$3-$P133</f>
        <v>-192.32111111111112</v>
      </c>
      <c r="R133" s="135">
        <f>SUM($Q$3:R$3)-$P133</f>
        <v>-188.02777777777777</v>
      </c>
      <c r="S133" s="135">
        <f>SUM($Q$3:S$3)-$P133</f>
        <v>-182.51611111111112</v>
      </c>
      <c r="T133" s="135">
        <f>SUM($Q$3:T$3)-$P133</f>
        <v>-178.77222222222221</v>
      </c>
      <c r="U133" s="135">
        <f>SUM($Q$3:U$3)-$P133</f>
        <v>-172.97388888888889</v>
      </c>
      <c r="V133" s="135">
        <f>SUM($Q$3:V$3)-$P133</f>
        <v>-166.0288888888889</v>
      </c>
      <c r="W133" s="135">
        <f>SUM($Q$3:W$3)-$P133</f>
        <v>-159.22722222222222</v>
      </c>
      <c r="X133" s="135">
        <f>SUM($Q$3:X$3)-$P133</f>
        <v>-154.50388888888889</v>
      </c>
      <c r="Y133" s="135">
        <f>SUM($Q$3:Y$3)-$P133</f>
        <v>-149.42222222222222</v>
      </c>
      <c r="Z133" s="135">
        <f>SUM($Q$3:Z$3)-$P133</f>
        <v>-144.12555555555556</v>
      </c>
      <c r="AA133" s="135"/>
      <c r="AC133" s="22">
        <f t="shared" si="15"/>
        <v>42172</v>
      </c>
      <c r="AD133" s="9">
        <f t="shared" si="16"/>
        <v>198</v>
      </c>
      <c r="AE133" s="135">
        <f t="shared" ref="AE133:AE196" si="21">$AE$3-$P133</f>
        <v>-185.68199999999999</v>
      </c>
      <c r="AF133" s="135">
        <f>SUM($AE$3:AF$3)-$P133</f>
        <v>-178.48733333333334</v>
      </c>
      <c r="AG133" s="135">
        <f>SUM($AE$3:AG$3)-$P133</f>
        <v>-166.86699999999999</v>
      </c>
      <c r="AH133" s="135">
        <f>SUM($AE$3:AH$3)-$P133</f>
        <v>-161.29</v>
      </c>
      <c r="AI133" s="135">
        <f>SUM($AE$3:AI$3)-$P133</f>
        <v>-148.46033333333332</v>
      </c>
      <c r="AJ133" s="135">
        <f>SUM($AE$3:AJ$3)-$P133</f>
        <v>-130.15333333333334</v>
      </c>
      <c r="AK133" s="135">
        <f>SUM($AE$3:AK$3)-$P133</f>
        <v>-112.587</v>
      </c>
      <c r="AL133" s="135">
        <f>SUM($AE$3:AL$3)-$P133</f>
        <v>-103.96233333333333</v>
      </c>
      <c r="AM133" s="135">
        <f>SUM($AE$3:AM$3)-$P133</f>
        <v>-94.036000000000001</v>
      </c>
      <c r="AN133" s="135">
        <f>SUM($AE$3:AN$3)-$P133</f>
        <v>-83.280666666666662</v>
      </c>
      <c r="AO133" s="135"/>
      <c r="AP133" s="135"/>
    </row>
    <row r="134" spans="11:42">
      <c r="K134" s="45"/>
      <c r="L134" s="45"/>
      <c r="M134" s="24">
        <f t="shared" si="17"/>
        <v>42173</v>
      </c>
      <c r="N134" s="57">
        <f>$F$25</f>
        <v>2</v>
      </c>
      <c r="O134" s="9">
        <f t="shared" si="19"/>
        <v>0</v>
      </c>
      <c r="P134" s="9">
        <f>SUM($N$5:N134)-SUM($O$5:O134)</f>
        <v>200</v>
      </c>
      <c r="Q134" s="135">
        <f t="shared" si="20"/>
        <v>-194.32111111111112</v>
      </c>
      <c r="R134" s="135">
        <f>SUM($Q$3:R$3)-$P134</f>
        <v>-190.02777777777777</v>
      </c>
      <c r="S134" s="135">
        <f>SUM($Q$3:S$3)-$P134</f>
        <v>-184.51611111111112</v>
      </c>
      <c r="T134" s="135">
        <f>SUM($Q$3:T$3)-$P134</f>
        <v>-180.77222222222221</v>
      </c>
      <c r="U134" s="135">
        <f>SUM($Q$3:U$3)-$P134</f>
        <v>-174.97388888888889</v>
      </c>
      <c r="V134" s="135">
        <f>SUM($Q$3:V$3)-$P134</f>
        <v>-168.0288888888889</v>
      </c>
      <c r="W134" s="135">
        <f>SUM($Q$3:W$3)-$P134</f>
        <v>-161.22722222222222</v>
      </c>
      <c r="X134" s="135">
        <f>SUM($Q$3:X$3)-$P134</f>
        <v>-156.50388888888889</v>
      </c>
      <c r="Y134" s="135">
        <f>SUM($Q$3:Y$3)-$P134</f>
        <v>-151.42222222222222</v>
      </c>
      <c r="Z134" s="135">
        <f>SUM($Q$3:Z$3)-$P134</f>
        <v>-146.12555555555556</v>
      </c>
      <c r="AA134" s="135"/>
      <c r="AC134" s="22">
        <f t="shared" ref="AC134:AC197" si="22">M134</f>
        <v>42173</v>
      </c>
      <c r="AD134" s="9">
        <f t="shared" ref="AD134:AD197" si="23">P134</f>
        <v>200</v>
      </c>
      <c r="AE134" s="135">
        <f t="shared" si="21"/>
        <v>-187.68199999999999</v>
      </c>
      <c r="AF134" s="135">
        <f>SUM($AE$3:AF$3)-$P134</f>
        <v>-180.48733333333334</v>
      </c>
      <c r="AG134" s="135">
        <f>SUM($AE$3:AG$3)-$P134</f>
        <v>-168.86699999999999</v>
      </c>
      <c r="AH134" s="135">
        <f>SUM($AE$3:AH$3)-$P134</f>
        <v>-163.29</v>
      </c>
      <c r="AI134" s="135">
        <f>SUM($AE$3:AI$3)-$P134</f>
        <v>-150.46033333333332</v>
      </c>
      <c r="AJ134" s="135">
        <f>SUM($AE$3:AJ$3)-$P134</f>
        <v>-132.15333333333334</v>
      </c>
      <c r="AK134" s="135">
        <f>SUM($AE$3:AK$3)-$P134</f>
        <v>-114.587</v>
      </c>
      <c r="AL134" s="135">
        <f>SUM($AE$3:AL$3)-$P134</f>
        <v>-105.96233333333333</v>
      </c>
      <c r="AM134" s="135">
        <f>SUM($AE$3:AM$3)-$P134</f>
        <v>-96.036000000000001</v>
      </c>
      <c r="AN134" s="135">
        <f>SUM($AE$3:AN$3)-$P134</f>
        <v>-85.280666666666662</v>
      </c>
      <c r="AO134" s="135"/>
      <c r="AP134" s="135"/>
    </row>
    <row r="135" spans="11:42">
      <c r="K135" s="45"/>
      <c r="L135" s="45"/>
      <c r="M135" s="24">
        <f t="shared" ref="M135:M198" si="24">M134+1</f>
        <v>42174</v>
      </c>
      <c r="N135" s="57">
        <f>$G$25</f>
        <v>2</v>
      </c>
      <c r="O135" s="9">
        <f t="shared" si="19"/>
        <v>0</v>
      </c>
      <c r="P135" s="9">
        <f>SUM($N$5:N135)-SUM($O$5:O135)</f>
        <v>202</v>
      </c>
      <c r="Q135" s="135">
        <f t="shared" si="20"/>
        <v>-196.32111111111112</v>
      </c>
      <c r="R135" s="135">
        <f>SUM($Q$3:R$3)-$P135</f>
        <v>-192.02777777777777</v>
      </c>
      <c r="S135" s="135">
        <f>SUM($Q$3:S$3)-$P135</f>
        <v>-186.51611111111112</v>
      </c>
      <c r="T135" s="135">
        <f>SUM($Q$3:T$3)-$P135</f>
        <v>-182.77222222222221</v>
      </c>
      <c r="U135" s="135">
        <f>SUM($Q$3:U$3)-$P135</f>
        <v>-176.97388888888889</v>
      </c>
      <c r="V135" s="135">
        <f>SUM($Q$3:V$3)-$P135</f>
        <v>-170.0288888888889</v>
      </c>
      <c r="W135" s="135">
        <f>SUM($Q$3:W$3)-$P135</f>
        <v>-163.22722222222222</v>
      </c>
      <c r="X135" s="135">
        <f>SUM($Q$3:X$3)-$P135</f>
        <v>-158.50388888888889</v>
      </c>
      <c r="Y135" s="135">
        <f>SUM($Q$3:Y$3)-$P135</f>
        <v>-153.42222222222222</v>
      </c>
      <c r="Z135" s="135">
        <f>SUM($Q$3:Z$3)-$P135</f>
        <v>-148.12555555555556</v>
      </c>
      <c r="AA135" s="135"/>
      <c r="AC135" s="22">
        <f t="shared" si="22"/>
        <v>42174</v>
      </c>
      <c r="AD135" s="9">
        <f t="shared" si="23"/>
        <v>202</v>
      </c>
      <c r="AE135" s="135">
        <f t="shared" si="21"/>
        <v>-189.68199999999999</v>
      </c>
      <c r="AF135" s="135">
        <f>SUM($AE$3:AF$3)-$P135</f>
        <v>-182.48733333333334</v>
      </c>
      <c r="AG135" s="135">
        <f>SUM($AE$3:AG$3)-$P135</f>
        <v>-170.86699999999999</v>
      </c>
      <c r="AH135" s="135">
        <f>SUM($AE$3:AH$3)-$P135</f>
        <v>-165.29</v>
      </c>
      <c r="AI135" s="135">
        <f>SUM($AE$3:AI$3)-$P135</f>
        <v>-152.46033333333332</v>
      </c>
      <c r="AJ135" s="135">
        <f>SUM($AE$3:AJ$3)-$P135</f>
        <v>-134.15333333333334</v>
      </c>
      <c r="AK135" s="135">
        <f>SUM($AE$3:AK$3)-$P135</f>
        <v>-116.587</v>
      </c>
      <c r="AL135" s="135">
        <f>SUM($AE$3:AL$3)-$P135</f>
        <v>-107.96233333333333</v>
      </c>
      <c r="AM135" s="135">
        <f>SUM($AE$3:AM$3)-$P135</f>
        <v>-98.036000000000001</v>
      </c>
      <c r="AN135" s="135">
        <f>SUM($AE$3:AN$3)-$P135</f>
        <v>-87.280666666666662</v>
      </c>
      <c r="AO135" s="135"/>
      <c r="AP135" s="135"/>
    </row>
    <row r="136" spans="11:42">
      <c r="K136" s="45"/>
      <c r="L136" s="45"/>
      <c r="M136" s="24">
        <f t="shared" si="24"/>
        <v>42175</v>
      </c>
      <c r="N136" s="57">
        <f>$H$25</f>
        <v>2</v>
      </c>
      <c r="O136" s="9">
        <f t="shared" si="19"/>
        <v>0</v>
      </c>
      <c r="P136" s="9">
        <f>SUM($N$5:N136)-SUM($O$5:O136)</f>
        <v>204</v>
      </c>
      <c r="Q136" s="135">
        <f t="shared" si="20"/>
        <v>-198.32111111111112</v>
      </c>
      <c r="R136" s="135">
        <f>SUM($Q$3:R$3)-$P136</f>
        <v>-194.02777777777777</v>
      </c>
      <c r="S136" s="135">
        <f>SUM($Q$3:S$3)-$P136</f>
        <v>-188.51611111111112</v>
      </c>
      <c r="T136" s="135">
        <f>SUM($Q$3:T$3)-$P136</f>
        <v>-184.77222222222221</v>
      </c>
      <c r="U136" s="135">
        <f>SUM($Q$3:U$3)-$P136</f>
        <v>-178.97388888888889</v>
      </c>
      <c r="V136" s="135">
        <f>SUM($Q$3:V$3)-$P136</f>
        <v>-172.0288888888889</v>
      </c>
      <c r="W136" s="135">
        <f>SUM($Q$3:W$3)-$P136</f>
        <v>-165.22722222222222</v>
      </c>
      <c r="X136" s="135">
        <f>SUM($Q$3:X$3)-$P136</f>
        <v>-160.50388888888889</v>
      </c>
      <c r="Y136" s="135">
        <f>SUM($Q$3:Y$3)-$P136</f>
        <v>-155.42222222222222</v>
      </c>
      <c r="Z136" s="135">
        <f>SUM($Q$3:Z$3)-$P136</f>
        <v>-150.12555555555556</v>
      </c>
      <c r="AA136" s="135"/>
      <c r="AC136" s="22">
        <f t="shared" si="22"/>
        <v>42175</v>
      </c>
      <c r="AD136" s="9">
        <f t="shared" si="23"/>
        <v>204</v>
      </c>
      <c r="AE136" s="135">
        <f t="shared" si="21"/>
        <v>-191.68199999999999</v>
      </c>
      <c r="AF136" s="135">
        <f>SUM($AE$3:AF$3)-$P136</f>
        <v>-184.48733333333334</v>
      </c>
      <c r="AG136" s="135">
        <f>SUM($AE$3:AG$3)-$P136</f>
        <v>-172.86699999999999</v>
      </c>
      <c r="AH136" s="135">
        <f>SUM($AE$3:AH$3)-$P136</f>
        <v>-167.29</v>
      </c>
      <c r="AI136" s="135">
        <f>SUM($AE$3:AI$3)-$P136</f>
        <v>-154.46033333333332</v>
      </c>
      <c r="AJ136" s="135">
        <f>SUM($AE$3:AJ$3)-$P136</f>
        <v>-136.15333333333334</v>
      </c>
      <c r="AK136" s="135">
        <f>SUM($AE$3:AK$3)-$P136</f>
        <v>-118.587</v>
      </c>
      <c r="AL136" s="135">
        <f>SUM($AE$3:AL$3)-$P136</f>
        <v>-109.96233333333333</v>
      </c>
      <c r="AM136" s="135">
        <f>SUM($AE$3:AM$3)-$P136</f>
        <v>-100.036</v>
      </c>
      <c r="AN136" s="135">
        <f>SUM($AE$3:AN$3)-$P136</f>
        <v>-89.280666666666662</v>
      </c>
      <c r="AO136" s="135"/>
      <c r="AP136" s="135"/>
    </row>
    <row r="137" spans="11:42">
      <c r="K137" s="45"/>
      <c r="L137" s="45"/>
      <c r="M137" s="24">
        <f t="shared" si="24"/>
        <v>42176</v>
      </c>
      <c r="N137" s="106">
        <f>$I$25</f>
        <v>0</v>
      </c>
      <c r="O137" s="9">
        <f t="shared" si="19"/>
        <v>0</v>
      </c>
      <c r="P137" s="9">
        <f>SUM($N$5:N137)-SUM($O$5:O137)</f>
        <v>204</v>
      </c>
      <c r="Q137" s="135">
        <f t="shared" si="20"/>
        <v>-198.32111111111112</v>
      </c>
      <c r="R137" s="135">
        <f>SUM($Q$3:R$3)-$P137</f>
        <v>-194.02777777777777</v>
      </c>
      <c r="S137" s="135">
        <f>SUM($Q$3:S$3)-$P137</f>
        <v>-188.51611111111112</v>
      </c>
      <c r="T137" s="135">
        <f>SUM($Q$3:T$3)-$P137</f>
        <v>-184.77222222222221</v>
      </c>
      <c r="U137" s="135">
        <f>SUM($Q$3:U$3)-$P137</f>
        <v>-178.97388888888889</v>
      </c>
      <c r="V137" s="135">
        <f>SUM($Q$3:V$3)-$P137</f>
        <v>-172.0288888888889</v>
      </c>
      <c r="W137" s="135">
        <f>SUM($Q$3:W$3)-$P137</f>
        <v>-165.22722222222222</v>
      </c>
      <c r="X137" s="135">
        <f>SUM($Q$3:X$3)-$P137</f>
        <v>-160.50388888888889</v>
      </c>
      <c r="Y137" s="135">
        <f>SUM($Q$3:Y$3)-$P137</f>
        <v>-155.42222222222222</v>
      </c>
      <c r="Z137" s="135">
        <f>SUM($Q$3:Z$3)-$P137</f>
        <v>-150.12555555555556</v>
      </c>
      <c r="AA137" s="135"/>
      <c r="AC137" s="22">
        <f t="shared" si="22"/>
        <v>42176</v>
      </c>
      <c r="AD137" s="9">
        <f t="shared" si="23"/>
        <v>204</v>
      </c>
      <c r="AE137" s="135">
        <f t="shared" si="21"/>
        <v>-191.68199999999999</v>
      </c>
      <c r="AF137" s="135">
        <f>SUM($AE$3:AF$3)-$P137</f>
        <v>-184.48733333333334</v>
      </c>
      <c r="AG137" s="135">
        <f>SUM($AE$3:AG$3)-$P137</f>
        <v>-172.86699999999999</v>
      </c>
      <c r="AH137" s="135">
        <f>SUM($AE$3:AH$3)-$P137</f>
        <v>-167.29</v>
      </c>
      <c r="AI137" s="135">
        <f>SUM($AE$3:AI$3)-$P137</f>
        <v>-154.46033333333332</v>
      </c>
      <c r="AJ137" s="135">
        <f>SUM($AE$3:AJ$3)-$P137</f>
        <v>-136.15333333333334</v>
      </c>
      <c r="AK137" s="135">
        <f>SUM($AE$3:AK$3)-$P137</f>
        <v>-118.587</v>
      </c>
      <c r="AL137" s="135">
        <f>SUM($AE$3:AL$3)-$P137</f>
        <v>-109.96233333333333</v>
      </c>
      <c r="AM137" s="135">
        <f>SUM($AE$3:AM$3)-$P137</f>
        <v>-100.036</v>
      </c>
      <c r="AN137" s="135">
        <f>SUM($AE$3:AN$3)-$P137</f>
        <v>-89.280666666666662</v>
      </c>
      <c r="AO137" s="135"/>
      <c r="AP137" s="135"/>
    </row>
    <row r="138" spans="11:42">
      <c r="K138" s="45"/>
      <c r="L138" s="45"/>
      <c r="M138" s="24">
        <f t="shared" si="24"/>
        <v>42177</v>
      </c>
      <c r="N138" s="57">
        <f>$C$25</f>
        <v>1</v>
      </c>
      <c r="O138" s="9">
        <f t="shared" si="19"/>
        <v>0</v>
      </c>
      <c r="P138" s="9">
        <f>SUM($N$5:N138)-SUM($O$5:O138)</f>
        <v>205</v>
      </c>
      <c r="Q138" s="135">
        <f t="shared" si="20"/>
        <v>-199.32111111111112</v>
      </c>
      <c r="R138" s="135">
        <f>SUM($Q$3:R$3)-$P138</f>
        <v>-195.02777777777777</v>
      </c>
      <c r="S138" s="135">
        <f>SUM($Q$3:S$3)-$P138</f>
        <v>-189.51611111111112</v>
      </c>
      <c r="T138" s="135">
        <f>SUM($Q$3:T$3)-$P138</f>
        <v>-185.77222222222221</v>
      </c>
      <c r="U138" s="135">
        <f>SUM($Q$3:U$3)-$P138</f>
        <v>-179.97388888888889</v>
      </c>
      <c r="V138" s="135">
        <f>SUM($Q$3:V$3)-$P138</f>
        <v>-173.0288888888889</v>
      </c>
      <c r="W138" s="135">
        <f>SUM($Q$3:W$3)-$P138</f>
        <v>-166.22722222222222</v>
      </c>
      <c r="X138" s="135">
        <f>SUM($Q$3:X$3)-$P138</f>
        <v>-161.50388888888889</v>
      </c>
      <c r="Y138" s="135">
        <f>SUM($Q$3:Y$3)-$P138</f>
        <v>-156.42222222222222</v>
      </c>
      <c r="Z138" s="135">
        <f>SUM($Q$3:Z$3)-$P138</f>
        <v>-151.12555555555556</v>
      </c>
      <c r="AA138" s="135"/>
      <c r="AC138" s="22">
        <f t="shared" si="22"/>
        <v>42177</v>
      </c>
      <c r="AD138" s="9">
        <f t="shared" si="23"/>
        <v>205</v>
      </c>
      <c r="AE138" s="135">
        <f t="shared" si="21"/>
        <v>-192.68199999999999</v>
      </c>
      <c r="AF138" s="135">
        <f>SUM($AE$3:AF$3)-$P138</f>
        <v>-185.48733333333334</v>
      </c>
      <c r="AG138" s="135">
        <f>SUM($AE$3:AG$3)-$P138</f>
        <v>-173.86699999999999</v>
      </c>
      <c r="AH138" s="135">
        <f>SUM($AE$3:AH$3)-$P138</f>
        <v>-168.29</v>
      </c>
      <c r="AI138" s="135">
        <f>SUM($AE$3:AI$3)-$P138</f>
        <v>-155.46033333333332</v>
      </c>
      <c r="AJ138" s="135">
        <f>SUM($AE$3:AJ$3)-$P138</f>
        <v>-137.15333333333334</v>
      </c>
      <c r="AK138" s="135">
        <f>SUM($AE$3:AK$3)-$P138</f>
        <v>-119.587</v>
      </c>
      <c r="AL138" s="135">
        <f>SUM($AE$3:AL$3)-$P138</f>
        <v>-110.96233333333333</v>
      </c>
      <c r="AM138" s="135">
        <f>SUM($AE$3:AM$3)-$P138</f>
        <v>-101.036</v>
      </c>
      <c r="AN138" s="135">
        <f>SUM($AE$3:AN$3)-$P138</f>
        <v>-90.280666666666662</v>
      </c>
      <c r="AO138" s="135"/>
      <c r="AP138" s="135"/>
    </row>
    <row r="139" spans="11:42">
      <c r="K139" s="45"/>
      <c r="L139" s="45"/>
      <c r="M139" s="24">
        <f t="shared" si="24"/>
        <v>42178</v>
      </c>
      <c r="N139" s="57">
        <f>$D$25</f>
        <v>2</v>
      </c>
      <c r="O139" s="9">
        <f t="shared" si="19"/>
        <v>0</v>
      </c>
      <c r="P139" s="9">
        <f>SUM($N$5:N139)-SUM($O$5:O139)</f>
        <v>207</v>
      </c>
      <c r="Q139" s="135">
        <f t="shared" si="20"/>
        <v>-201.32111111111112</v>
      </c>
      <c r="R139" s="135">
        <f>SUM($Q$3:R$3)-$P139</f>
        <v>-197.02777777777777</v>
      </c>
      <c r="S139" s="135">
        <f>SUM($Q$3:S$3)-$P139</f>
        <v>-191.51611111111112</v>
      </c>
      <c r="T139" s="135">
        <f>SUM($Q$3:T$3)-$P139</f>
        <v>-187.77222222222221</v>
      </c>
      <c r="U139" s="135">
        <f>SUM($Q$3:U$3)-$P139</f>
        <v>-181.97388888888889</v>
      </c>
      <c r="V139" s="135">
        <f>SUM($Q$3:V$3)-$P139</f>
        <v>-175.0288888888889</v>
      </c>
      <c r="W139" s="135">
        <f>SUM($Q$3:W$3)-$P139</f>
        <v>-168.22722222222222</v>
      </c>
      <c r="X139" s="135">
        <f>SUM($Q$3:X$3)-$P139</f>
        <v>-163.50388888888889</v>
      </c>
      <c r="Y139" s="135">
        <f>SUM($Q$3:Y$3)-$P139</f>
        <v>-158.42222222222222</v>
      </c>
      <c r="Z139" s="135">
        <f>SUM($Q$3:Z$3)-$P139</f>
        <v>-153.12555555555556</v>
      </c>
      <c r="AA139" s="135"/>
      <c r="AC139" s="22">
        <f t="shared" si="22"/>
        <v>42178</v>
      </c>
      <c r="AD139" s="9">
        <f t="shared" si="23"/>
        <v>207</v>
      </c>
      <c r="AE139" s="135">
        <f t="shared" si="21"/>
        <v>-194.68199999999999</v>
      </c>
      <c r="AF139" s="135">
        <f>SUM($AE$3:AF$3)-$P139</f>
        <v>-187.48733333333334</v>
      </c>
      <c r="AG139" s="135">
        <f>SUM($AE$3:AG$3)-$P139</f>
        <v>-175.86699999999999</v>
      </c>
      <c r="AH139" s="135">
        <f>SUM($AE$3:AH$3)-$P139</f>
        <v>-170.29</v>
      </c>
      <c r="AI139" s="135">
        <f>SUM($AE$3:AI$3)-$P139</f>
        <v>-157.46033333333332</v>
      </c>
      <c r="AJ139" s="135">
        <f>SUM($AE$3:AJ$3)-$P139</f>
        <v>-139.15333333333334</v>
      </c>
      <c r="AK139" s="135">
        <f>SUM($AE$3:AK$3)-$P139</f>
        <v>-121.587</v>
      </c>
      <c r="AL139" s="135">
        <f>SUM($AE$3:AL$3)-$P139</f>
        <v>-112.96233333333333</v>
      </c>
      <c r="AM139" s="135">
        <f>SUM($AE$3:AM$3)-$P139</f>
        <v>-103.036</v>
      </c>
      <c r="AN139" s="135">
        <f>SUM($AE$3:AN$3)-$P139</f>
        <v>-92.280666666666662</v>
      </c>
      <c r="AO139" s="135"/>
      <c r="AP139" s="135"/>
    </row>
    <row r="140" spans="11:42">
      <c r="K140" s="45"/>
      <c r="L140" s="45"/>
      <c r="M140" s="24">
        <f t="shared" si="24"/>
        <v>42179</v>
      </c>
      <c r="N140" s="57">
        <f>$E$25</f>
        <v>2</v>
      </c>
      <c r="O140" s="9">
        <f t="shared" si="19"/>
        <v>0</v>
      </c>
      <c r="P140" s="9">
        <f>SUM($N$5:N140)-SUM($O$5:O140)</f>
        <v>209</v>
      </c>
      <c r="Q140" s="135">
        <f t="shared" si="20"/>
        <v>-203.32111111111112</v>
      </c>
      <c r="R140" s="135">
        <f>SUM($Q$3:R$3)-$P140</f>
        <v>-199.02777777777777</v>
      </c>
      <c r="S140" s="135">
        <f>SUM($Q$3:S$3)-$P140</f>
        <v>-193.51611111111112</v>
      </c>
      <c r="T140" s="135">
        <f>SUM($Q$3:T$3)-$P140</f>
        <v>-189.77222222222221</v>
      </c>
      <c r="U140" s="135">
        <f>SUM($Q$3:U$3)-$P140</f>
        <v>-183.97388888888889</v>
      </c>
      <c r="V140" s="135">
        <f>SUM($Q$3:V$3)-$P140</f>
        <v>-177.0288888888889</v>
      </c>
      <c r="W140" s="135">
        <f>SUM($Q$3:W$3)-$P140</f>
        <v>-170.22722222222222</v>
      </c>
      <c r="X140" s="135">
        <f>SUM($Q$3:X$3)-$P140</f>
        <v>-165.50388888888889</v>
      </c>
      <c r="Y140" s="135">
        <f>SUM($Q$3:Y$3)-$P140</f>
        <v>-160.42222222222222</v>
      </c>
      <c r="Z140" s="135">
        <f>SUM($Q$3:Z$3)-$P140</f>
        <v>-155.12555555555556</v>
      </c>
      <c r="AA140" s="135"/>
      <c r="AC140" s="22">
        <f t="shared" si="22"/>
        <v>42179</v>
      </c>
      <c r="AD140" s="9">
        <f t="shared" si="23"/>
        <v>209</v>
      </c>
      <c r="AE140" s="135">
        <f t="shared" si="21"/>
        <v>-196.68199999999999</v>
      </c>
      <c r="AF140" s="135">
        <f>SUM($AE$3:AF$3)-$P140</f>
        <v>-189.48733333333334</v>
      </c>
      <c r="AG140" s="135">
        <f>SUM($AE$3:AG$3)-$P140</f>
        <v>-177.86699999999999</v>
      </c>
      <c r="AH140" s="135">
        <f>SUM($AE$3:AH$3)-$P140</f>
        <v>-172.29</v>
      </c>
      <c r="AI140" s="135">
        <f>SUM($AE$3:AI$3)-$P140</f>
        <v>-159.46033333333332</v>
      </c>
      <c r="AJ140" s="135">
        <f>SUM($AE$3:AJ$3)-$P140</f>
        <v>-141.15333333333334</v>
      </c>
      <c r="AK140" s="135">
        <f>SUM($AE$3:AK$3)-$P140</f>
        <v>-123.587</v>
      </c>
      <c r="AL140" s="135">
        <f>SUM($AE$3:AL$3)-$P140</f>
        <v>-114.96233333333333</v>
      </c>
      <c r="AM140" s="135">
        <f>SUM($AE$3:AM$3)-$P140</f>
        <v>-105.036</v>
      </c>
      <c r="AN140" s="135">
        <f>SUM($AE$3:AN$3)-$P140</f>
        <v>-94.280666666666662</v>
      </c>
      <c r="AO140" s="135"/>
      <c r="AP140" s="135"/>
    </row>
    <row r="141" spans="11:42">
      <c r="K141" s="45"/>
      <c r="L141" s="45"/>
      <c r="M141" s="24">
        <f t="shared" si="24"/>
        <v>42180</v>
      </c>
      <c r="N141" s="57">
        <f>$F$25</f>
        <v>2</v>
      </c>
      <c r="O141" s="9">
        <f t="shared" si="19"/>
        <v>0</v>
      </c>
      <c r="P141" s="9">
        <f>SUM($N$5:N141)-SUM($O$5:O141)</f>
        <v>211</v>
      </c>
      <c r="Q141" s="135">
        <f t="shared" si="20"/>
        <v>-205.32111111111112</v>
      </c>
      <c r="R141" s="135">
        <f>SUM($Q$3:R$3)-$P141</f>
        <v>-201.02777777777777</v>
      </c>
      <c r="S141" s="135">
        <f>SUM($Q$3:S$3)-$P141</f>
        <v>-195.51611111111112</v>
      </c>
      <c r="T141" s="135">
        <f>SUM($Q$3:T$3)-$P141</f>
        <v>-191.77222222222221</v>
      </c>
      <c r="U141" s="135">
        <f>SUM($Q$3:U$3)-$P141</f>
        <v>-185.97388888888889</v>
      </c>
      <c r="V141" s="135">
        <f>SUM($Q$3:V$3)-$P141</f>
        <v>-179.0288888888889</v>
      </c>
      <c r="W141" s="135">
        <f>SUM($Q$3:W$3)-$P141</f>
        <v>-172.22722222222222</v>
      </c>
      <c r="X141" s="135">
        <f>SUM($Q$3:X$3)-$P141</f>
        <v>-167.50388888888889</v>
      </c>
      <c r="Y141" s="135">
        <f>SUM($Q$3:Y$3)-$P141</f>
        <v>-162.42222222222222</v>
      </c>
      <c r="Z141" s="135">
        <f>SUM($Q$3:Z$3)-$P141</f>
        <v>-157.12555555555556</v>
      </c>
      <c r="AA141" s="135"/>
      <c r="AC141" s="22">
        <f t="shared" si="22"/>
        <v>42180</v>
      </c>
      <c r="AD141" s="9">
        <f t="shared" si="23"/>
        <v>211</v>
      </c>
      <c r="AE141" s="135">
        <f t="shared" si="21"/>
        <v>-198.68199999999999</v>
      </c>
      <c r="AF141" s="135">
        <f>SUM($AE$3:AF$3)-$P141</f>
        <v>-191.48733333333334</v>
      </c>
      <c r="AG141" s="135">
        <f>SUM($AE$3:AG$3)-$P141</f>
        <v>-179.86699999999999</v>
      </c>
      <c r="AH141" s="135">
        <f>SUM($AE$3:AH$3)-$P141</f>
        <v>-174.29</v>
      </c>
      <c r="AI141" s="135">
        <f>SUM($AE$3:AI$3)-$P141</f>
        <v>-161.46033333333332</v>
      </c>
      <c r="AJ141" s="135">
        <f>SUM($AE$3:AJ$3)-$P141</f>
        <v>-143.15333333333334</v>
      </c>
      <c r="AK141" s="135">
        <f>SUM($AE$3:AK$3)-$P141</f>
        <v>-125.587</v>
      </c>
      <c r="AL141" s="135">
        <f>SUM($AE$3:AL$3)-$P141</f>
        <v>-116.96233333333333</v>
      </c>
      <c r="AM141" s="135">
        <f>SUM($AE$3:AM$3)-$P141</f>
        <v>-107.036</v>
      </c>
      <c r="AN141" s="135">
        <f>SUM($AE$3:AN$3)-$P141</f>
        <v>-96.280666666666662</v>
      </c>
      <c r="AO141" s="135"/>
      <c r="AP141" s="135"/>
    </row>
    <row r="142" spans="11:42">
      <c r="K142" s="45"/>
      <c r="L142" s="45"/>
      <c r="M142" s="24">
        <f t="shared" si="24"/>
        <v>42181</v>
      </c>
      <c r="N142" s="57">
        <f>$G$25</f>
        <v>2</v>
      </c>
      <c r="O142" s="9">
        <f t="shared" si="19"/>
        <v>0</v>
      </c>
      <c r="P142" s="9">
        <f>SUM($N$5:N142)-SUM($O$5:O142)</f>
        <v>213</v>
      </c>
      <c r="Q142" s="135">
        <f t="shared" si="20"/>
        <v>-207.32111111111112</v>
      </c>
      <c r="R142" s="135">
        <f>SUM($Q$3:R$3)-$P142</f>
        <v>-203.02777777777777</v>
      </c>
      <c r="S142" s="135">
        <f>SUM($Q$3:S$3)-$P142</f>
        <v>-197.51611111111112</v>
      </c>
      <c r="T142" s="135">
        <f>SUM($Q$3:T$3)-$P142</f>
        <v>-193.77222222222221</v>
      </c>
      <c r="U142" s="135">
        <f>SUM($Q$3:U$3)-$P142</f>
        <v>-187.97388888888889</v>
      </c>
      <c r="V142" s="135">
        <f>SUM($Q$3:V$3)-$P142</f>
        <v>-181.0288888888889</v>
      </c>
      <c r="W142" s="135">
        <f>SUM($Q$3:W$3)-$P142</f>
        <v>-174.22722222222222</v>
      </c>
      <c r="X142" s="135">
        <f>SUM($Q$3:X$3)-$P142</f>
        <v>-169.50388888888889</v>
      </c>
      <c r="Y142" s="135">
        <f>SUM($Q$3:Y$3)-$P142</f>
        <v>-164.42222222222222</v>
      </c>
      <c r="Z142" s="135">
        <f>SUM($Q$3:Z$3)-$P142</f>
        <v>-159.12555555555556</v>
      </c>
      <c r="AA142" s="135"/>
      <c r="AC142" s="22">
        <f t="shared" si="22"/>
        <v>42181</v>
      </c>
      <c r="AD142" s="9">
        <f t="shared" si="23"/>
        <v>213</v>
      </c>
      <c r="AE142" s="135">
        <f t="shared" si="21"/>
        <v>-200.68199999999999</v>
      </c>
      <c r="AF142" s="135">
        <f>SUM($AE$3:AF$3)-$P142</f>
        <v>-193.48733333333334</v>
      </c>
      <c r="AG142" s="135">
        <f>SUM($AE$3:AG$3)-$P142</f>
        <v>-181.86699999999999</v>
      </c>
      <c r="AH142" s="135">
        <f>SUM($AE$3:AH$3)-$P142</f>
        <v>-176.29</v>
      </c>
      <c r="AI142" s="135">
        <f>SUM($AE$3:AI$3)-$P142</f>
        <v>-163.46033333333332</v>
      </c>
      <c r="AJ142" s="135">
        <f>SUM($AE$3:AJ$3)-$P142</f>
        <v>-145.15333333333334</v>
      </c>
      <c r="AK142" s="135">
        <f>SUM($AE$3:AK$3)-$P142</f>
        <v>-127.587</v>
      </c>
      <c r="AL142" s="135">
        <f>SUM($AE$3:AL$3)-$P142</f>
        <v>-118.96233333333333</v>
      </c>
      <c r="AM142" s="135">
        <f>SUM($AE$3:AM$3)-$P142</f>
        <v>-109.036</v>
      </c>
      <c r="AN142" s="135">
        <f>SUM($AE$3:AN$3)-$P142</f>
        <v>-98.280666666666662</v>
      </c>
      <c r="AO142" s="135"/>
      <c r="AP142" s="135"/>
    </row>
    <row r="143" spans="11:42">
      <c r="K143" s="45"/>
      <c r="L143" s="45"/>
      <c r="M143" s="24">
        <f t="shared" si="24"/>
        <v>42182</v>
      </c>
      <c r="N143" s="57">
        <f>$H$25</f>
        <v>2</v>
      </c>
      <c r="O143" s="9">
        <f t="shared" si="19"/>
        <v>0</v>
      </c>
      <c r="P143" s="9">
        <f>SUM($N$5:N143)-SUM($O$5:O143)</f>
        <v>215</v>
      </c>
      <c r="Q143" s="135">
        <f t="shared" si="20"/>
        <v>-209.32111111111112</v>
      </c>
      <c r="R143" s="135">
        <f>SUM($Q$3:R$3)-$P143</f>
        <v>-205.02777777777777</v>
      </c>
      <c r="S143" s="135">
        <f>SUM($Q$3:S$3)-$P143</f>
        <v>-199.51611111111112</v>
      </c>
      <c r="T143" s="135">
        <f>SUM($Q$3:T$3)-$P143</f>
        <v>-195.77222222222221</v>
      </c>
      <c r="U143" s="135">
        <f>SUM($Q$3:U$3)-$P143</f>
        <v>-189.97388888888889</v>
      </c>
      <c r="V143" s="135">
        <f>SUM($Q$3:V$3)-$P143</f>
        <v>-183.0288888888889</v>
      </c>
      <c r="W143" s="135">
        <f>SUM($Q$3:W$3)-$P143</f>
        <v>-176.22722222222222</v>
      </c>
      <c r="X143" s="135">
        <f>SUM($Q$3:X$3)-$P143</f>
        <v>-171.50388888888889</v>
      </c>
      <c r="Y143" s="135">
        <f>SUM($Q$3:Y$3)-$P143</f>
        <v>-166.42222222222222</v>
      </c>
      <c r="Z143" s="135">
        <f>SUM($Q$3:Z$3)-$P143</f>
        <v>-161.12555555555556</v>
      </c>
      <c r="AA143" s="135"/>
      <c r="AC143" s="22">
        <f t="shared" si="22"/>
        <v>42182</v>
      </c>
      <c r="AD143" s="9">
        <f t="shared" si="23"/>
        <v>215</v>
      </c>
      <c r="AE143" s="135">
        <f t="shared" si="21"/>
        <v>-202.68199999999999</v>
      </c>
      <c r="AF143" s="135">
        <f>SUM($AE$3:AF$3)-$P143</f>
        <v>-195.48733333333334</v>
      </c>
      <c r="AG143" s="135">
        <f>SUM($AE$3:AG$3)-$P143</f>
        <v>-183.86699999999999</v>
      </c>
      <c r="AH143" s="135">
        <f>SUM($AE$3:AH$3)-$P143</f>
        <v>-178.29</v>
      </c>
      <c r="AI143" s="135">
        <f>SUM($AE$3:AI$3)-$P143</f>
        <v>-165.46033333333332</v>
      </c>
      <c r="AJ143" s="135">
        <f>SUM($AE$3:AJ$3)-$P143</f>
        <v>-147.15333333333334</v>
      </c>
      <c r="AK143" s="135">
        <f>SUM($AE$3:AK$3)-$P143</f>
        <v>-129.58699999999999</v>
      </c>
      <c r="AL143" s="135">
        <f>SUM($AE$3:AL$3)-$P143</f>
        <v>-120.96233333333333</v>
      </c>
      <c r="AM143" s="135">
        <f>SUM($AE$3:AM$3)-$P143</f>
        <v>-111.036</v>
      </c>
      <c r="AN143" s="135">
        <f>SUM($AE$3:AN$3)-$P143</f>
        <v>-100.28066666666666</v>
      </c>
      <c r="AO143" s="135"/>
      <c r="AP143" s="135"/>
    </row>
    <row r="144" spans="11:42">
      <c r="K144" s="45"/>
      <c r="L144" s="45"/>
      <c r="M144" s="24">
        <f t="shared" si="24"/>
        <v>42183</v>
      </c>
      <c r="N144" s="106">
        <f>$I$25</f>
        <v>0</v>
      </c>
      <c r="O144" s="9">
        <f t="shared" si="19"/>
        <v>0</v>
      </c>
      <c r="P144" s="9">
        <f>SUM($N$5:N144)-SUM($O$5:O144)</f>
        <v>215</v>
      </c>
      <c r="Q144" s="135">
        <f t="shared" si="20"/>
        <v>-209.32111111111112</v>
      </c>
      <c r="R144" s="135">
        <f>SUM($Q$3:R$3)-$P144</f>
        <v>-205.02777777777777</v>
      </c>
      <c r="S144" s="135">
        <f>SUM($Q$3:S$3)-$P144</f>
        <v>-199.51611111111112</v>
      </c>
      <c r="T144" s="135">
        <f>SUM($Q$3:T$3)-$P144</f>
        <v>-195.77222222222221</v>
      </c>
      <c r="U144" s="135">
        <f>SUM($Q$3:U$3)-$P144</f>
        <v>-189.97388888888889</v>
      </c>
      <c r="V144" s="135">
        <f>SUM($Q$3:V$3)-$P144</f>
        <v>-183.0288888888889</v>
      </c>
      <c r="W144" s="135">
        <f>SUM($Q$3:W$3)-$P144</f>
        <v>-176.22722222222222</v>
      </c>
      <c r="X144" s="135">
        <f>SUM($Q$3:X$3)-$P144</f>
        <v>-171.50388888888889</v>
      </c>
      <c r="Y144" s="135">
        <f>SUM($Q$3:Y$3)-$P144</f>
        <v>-166.42222222222222</v>
      </c>
      <c r="Z144" s="135">
        <f>SUM($Q$3:Z$3)-$P144</f>
        <v>-161.12555555555556</v>
      </c>
      <c r="AA144" s="135"/>
      <c r="AC144" s="22">
        <f t="shared" si="22"/>
        <v>42183</v>
      </c>
      <c r="AD144" s="9">
        <f t="shared" si="23"/>
        <v>215</v>
      </c>
      <c r="AE144" s="135">
        <f t="shared" si="21"/>
        <v>-202.68199999999999</v>
      </c>
      <c r="AF144" s="135">
        <f>SUM($AE$3:AF$3)-$P144</f>
        <v>-195.48733333333334</v>
      </c>
      <c r="AG144" s="135">
        <f>SUM($AE$3:AG$3)-$P144</f>
        <v>-183.86699999999999</v>
      </c>
      <c r="AH144" s="135">
        <f>SUM($AE$3:AH$3)-$P144</f>
        <v>-178.29</v>
      </c>
      <c r="AI144" s="135">
        <f>SUM($AE$3:AI$3)-$P144</f>
        <v>-165.46033333333332</v>
      </c>
      <c r="AJ144" s="135">
        <f>SUM($AE$3:AJ$3)-$P144</f>
        <v>-147.15333333333334</v>
      </c>
      <c r="AK144" s="135">
        <f>SUM($AE$3:AK$3)-$P144</f>
        <v>-129.58699999999999</v>
      </c>
      <c r="AL144" s="135">
        <f>SUM($AE$3:AL$3)-$P144</f>
        <v>-120.96233333333333</v>
      </c>
      <c r="AM144" s="135">
        <f>SUM($AE$3:AM$3)-$P144</f>
        <v>-111.036</v>
      </c>
      <c r="AN144" s="135">
        <f>SUM($AE$3:AN$3)-$P144</f>
        <v>-100.28066666666666</v>
      </c>
      <c r="AO144" s="135"/>
      <c r="AP144" s="135"/>
    </row>
    <row r="145" spans="11:42">
      <c r="K145" s="45"/>
      <c r="L145" s="45"/>
      <c r="M145" s="24">
        <f t="shared" si="24"/>
        <v>42184</v>
      </c>
      <c r="N145" s="57">
        <f>$C$25</f>
        <v>1</v>
      </c>
      <c r="O145" s="9">
        <f t="shared" si="19"/>
        <v>0</v>
      </c>
      <c r="P145" s="9">
        <f>SUM($N$5:N145)-SUM($O$5:O145)</f>
        <v>216</v>
      </c>
      <c r="Q145" s="135">
        <f t="shared" si="20"/>
        <v>-210.32111111111112</v>
      </c>
      <c r="R145" s="135">
        <f>SUM($Q$3:R$3)-$P145</f>
        <v>-206.02777777777777</v>
      </c>
      <c r="S145" s="135">
        <f>SUM($Q$3:S$3)-$P145</f>
        <v>-200.51611111111112</v>
      </c>
      <c r="T145" s="135">
        <f>SUM($Q$3:T$3)-$P145</f>
        <v>-196.77222222222221</v>
      </c>
      <c r="U145" s="135">
        <f>SUM($Q$3:U$3)-$P145</f>
        <v>-190.97388888888889</v>
      </c>
      <c r="V145" s="135">
        <f>SUM($Q$3:V$3)-$P145</f>
        <v>-184.0288888888889</v>
      </c>
      <c r="W145" s="135">
        <f>SUM($Q$3:W$3)-$P145</f>
        <v>-177.22722222222222</v>
      </c>
      <c r="X145" s="135">
        <f>SUM($Q$3:X$3)-$P145</f>
        <v>-172.50388888888889</v>
      </c>
      <c r="Y145" s="135">
        <f>SUM($Q$3:Y$3)-$P145</f>
        <v>-167.42222222222222</v>
      </c>
      <c r="Z145" s="135">
        <f>SUM($Q$3:Z$3)-$P145</f>
        <v>-162.12555555555556</v>
      </c>
      <c r="AA145" s="135"/>
      <c r="AC145" s="22">
        <f t="shared" si="22"/>
        <v>42184</v>
      </c>
      <c r="AD145" s="9">
        <f t="shared" si="23"/>
        <v>216</v>
      </c>
      <c r="AE145" s="135">
        <f t="shared" si="21"/>
        <v>-203.68199999999999</v>
      </c>
      <c r="AF145" s="135">
        <f>SUM($AE$3:AF$3)-$P145</f>
        <v>-196.48733333333334</v>
      </c>
      <c r="AG145" s="135">
        <f>SUM($AE$3:AG$3)-$P145</f>
        <v>-184.86699999999999</v>
      </c>
      <c r="AH145" s="135">
        <f>SUM($AE$3:AH$3)-$P145</f>
        <v>-179.29</v>
      </c>
      <c r="AI145" s="135">
        <f>SUM($AE$3:AI$3)-$P145</f>
        <v>-166.46033333333332</v>
      </c>
      <c r="AJ145" s="135">
        <f>SUM($AE$3:AJ$3)-$P145</f>
        <v>-148.15333333333334</v>
      </c>
      <c r="AK145" s="135">
        <f>SUM($AE$3:AK$3)-$P145</f>
        <v>-130.58699999999999</v>
      </c>
      <c r="AL145" s="135">
        <f>SUM($AE$3:AL$3)-$P145</f>
        <v>-121.96233333333333</v>
      </c>
      <c r="AM145" s="135">
        <f>SUM($AE$3:AM$3)-$P145</f>
        <v>-112.036</v>
      </c>
      <c r="AN145" s="135">
        <f>SUM($AE$3:AN$3)-$P145</f>
        <v>-101.28066666666666</v>
      </c>
      <c r="AO145" s="135"/>
      <c r="AP145" s="135"/>
    </row>
    <row r="146" spans="11:42">
      <c r="K146" s="45"/>
      <c r="L146" s="45"/>
      <c r="M146" s="24">
        <f t="shared" si="24"/>
        <v>42185</v>
      </c>
      <c r="N146" s="57">
        <f>$D$25</f>
        <v>2</v>
      </c>
      <c r="O146" s="9">
        <f t="shared" si="19"/>
        <v>0</v>
      </c>
      <c r="P146" s="9">
        <f>SUM($N$5:N146)-SUM($O$5:O146)</f>
        <v>218</v>
      </c>
      <c r="Q146" s="135">
        <f t="shared" si="20"/>
        <v>-212.32111111111112</v>
      </c>
      <c r="R146" s="135">
        <f>SUM($Q$3:R$3)-$P146</f>
        <v>-208.02777777777777</v>
      </c>
      <c r="S146" s="135">
        <f>SUM($Q$3:S$3)-$P146</f>
        <v>-202.51611111111112</v>
      </c>
      <c r="T146" s="135">
        <f>SUM($Q$3:T$3)-$P146</f>
        <v>-198.77222222222221</v>
      </c>
      <c r="U146" s="135">
        <f>SUM($Q$3:U$3)-$P146</f>
        <v>-192.97388888888889</v>
      </c>
      <c r="V146" s="135">
        <f>SUM($Q$3:V$3)-$P146</f>
        <v>-186.0288888888889</v>
      </c>
      <c r="W146" s="135">
        <f>SUM($Q$3:W$3)-$P146</f>
        <v>-179.22722222222222</v>
      </c>
      <c r="X146" s="135">
        <f>SUM($Q$3:X$3)-$P146</f>
        <v>-174.50388888888889</v>
      </c>
      <c r="Y146" s="135">
        <f>SUM($Q$3:Y$3)-$P146</f>
        <v>-169.42222222222222</v>
      </c>
      <c r="Z146" s="135">
        <f>SUM($Q$3:Z$3)-$P146</f>
        <v>-164.12555555555556</v>
      </c>
      <c r="AA146" s="135"/>
      <c r="AC146" s="22">
        <f t="shared" si="22"/>
        <v>42185</v>
      </c>
      <c r="AD146" s="9">
        <f t="shared" si="23"/>
        <v>218</v>
      </c>
      <c r="AE146" s="135">
        <f t="shared" si="21"/>
        <v>-205.68199999999999</v>
      </c>
      <c r="AF146" s="135">
        <f>SUM($AE$3:AF$3)-$P146</f>
        <v>-198.48733333333334</v>
      </c>
      <c r="AG146" s="135">
        <f>SUM($AE$3:AG$3)-$P146</f>
        <v>-186.86699999999999</v>
      </c>
      <c r="AH146" s="135">
        <f>SUM($AE$3:AH$3)-$P146</f>
        <v>-181.29</v>
      </c>
      <c r="AI146" s="135">
        <f>SUM($AE$3:AI$3)-$P146</f>
        <v>-168.46033333333332</v>
      </c>
      <c r="AJ146" s="135">
        <f>SUM($AE$3:AJ$3)-$P146</f>
        <v>-150.15333333333334</v>
      </c>
      <c r="AK146" s="135">
        <f>SUM($AE$3:AK$3)-$P146</f>
        <v>-132.58699999999999</v>
      </c>
      <c r="AL146" s="135">
        <f>SUM($AE$3:AL$3)-$P146</f>
        <v>-123.96233333333333</v>
      </c>
      <c r="AM146" s="135">
        <f>SUM($AE$3:AM$3)-$P146</f>
        <v>-114.036</v>
      </c>
      <c r="AN146" s="135">
        <f>SUM($AE$3:AN$3)-$P146</f>
        <v>-103.28066666666666</v>
      </c>
      <c r="AO146" s="135"/>
      <c r="AP146" s="135"/>
    </row>
    <row r="147" spans="11:42">
      <c r="K147" s="45"/>
      <c r="L147" s="45"/>
      <c r="M147" s="24">
        <f t="shared" si="24"/>
        <v>42186</v>
      </c>
      <c r="N147" s="57">
        <f>$E$25</f>
        <v>2</v>
      </c>
      <c r="O147" s="9">
        <f t="shared" si="19"/>
        <v>0</v>
      </c>
      <c r="P147" s="9">
        <f>SUM($N$5:N147)-SUM($O$5:O147)</f>
        <v>220</v>
      </c>
      <c r="Q147" s="135">
        <f t="shared" si="20"/>
        <v>-214.32111111111112</v>
      </c>
      <c r="R147" s="135">
        <f>SUM($Q$3:R$3)-$P147</f>
        <v>-210.02777777777777</v>
      </c>
      <c r="S147" s="135">
        <f>SUM($Q$3:S$3)-$P147</f>
        <v>-204.51611111111112</v>
      </c>
      <c r="T147" s="135">
        <f>SUM($Q$3:T$3)-$P147</f>
        <v>-200.77222222222221</v>
      </c>
      <c r="U147" s="135">
        <f>SUM($Q$3:U$3)-$P147</f>
        <v>-194.97388888888889</v>
      </c>
      <c r="V147" s="135">
        <f>SUM($Q$3:V$3)-$P147</f>
        <v>-188.0288888888889</v>
      </c>
      <c r="W147" s="135">
        <f>SUM($Q$3:W$3)-$P147</f>
        <v>-181.22722222222222</v>
      </c>
      <c r="X147" s="135">
        <f>SUM($Q$3:X$3)-$P147</f>
        <v>-176.50388888888889</v>
      </c>
      <c r="Y147" s="135">
        <f>SUM($Q$3:Y$3)-$P147</f>
        <v>-171.42222222222222</v>
      </c>
      <c r="Z147" s="135">
        <f>SUM($Q$3:Z$3)-$P147</f>
        <v>-166.12555555555556</v>
      </c>
      <c r="AA147" s="135"/>
      <c r="AC147" s="22">
        <f t="shared" si="22"/>
        <v>42186</v>
      </c>
      <c r="AD147" s="9">
        <f t="shared" si="23"/>
        <v>220</v>
      </c>
      <c r="AE147" s="135">
        <f t="shared" si="21"/>
        <v>-207.68199999999999</v>
      </c>
      <c r="AF147" s="135">
        <f>SUM($AE$3:AF$3)-$P147</f>
        <v>-200.48733333333334</v>
      </c>
      <c r="AG147" s="135">
        <f>SUM($AE$3:AG$3)-$P147</f>
        <v>-188.86699999999999</v>
      </c>
      <c r="AH147" s="135">
        <f>SUM($AE$3:AH$3)-$P147</f>
        <v>-183.29</v>
      </c>
      <c r="AI147" s="135">
        <f>SUM($AE$3:AI$3)-$P147</f>
        <v>-170.46033333333332</v>
      </c>
      <c r="AJ147" s="135">
        <f>SUM($AE$3:AJ$3)-$P147</f>
        <v>-152.15333333333334</v>
      </c>
      <c r="AK147" s="135">
        <f>SUM($AE$3:AK$3)-$P147</f>
        <v>-134.58699999999999</v>
      </c>
      <c r="AL147" s="135">
        <f>SUM($AE$3:AL$3)-$P147</f>
        <v>-125.96233333333333</v>
      </c>
      <c r="AM147" s="135">
        <f>SUM($AE$3:AM$3)-$P147</f>
        <v>-116.036</v>
      </c>
      <c r="AN147" s="135">
        <f>SUM($AE$3:AN$3)-$P147</f>
        <v>-105.28066666666666</v>
      </c>
      <c r="AO147" s="135"/>
      <c r="AP147" s="135"/>
    </row>
    <row r="148" spans="11:42">
      <c r="K148" s="45"/>
      <c r="L148" s="45"/>
      <c r="M148" s="24">
        <f t="shared" si="24"/>
        <v>42187</v>
      </c>
      <c r="N148" s="57">
        <f>$F$25</f>
        <v>2</v>
      </c>
      <c r="O148" s="9">
        <f t="shared" si="19"/>
        <v>0</v>
      </c>
      <c r="P148" s="9">
        <f>SUM($N$5:N148)-SUM($O$5:O148)</f>
        <v>222</v>
      </c>
      <c r="Q148" s="135">
        <f t="shared" si="20"/>
        <v>-216.32111111111112</v>
      </c>
      <c r="R148" s="135">
        <f>SUM($Q$3:R$3)-$P148</f>
        <v>-212.02777777777777</v>
      </c>
      <c r="S148" s="135">
        <f>SUM($Q$3:S$3)-$P148</f>
        <v>-206.51611111111112</v>
      </c>
      <c r="T148" s="135">
        <f>SUM($Q$3:T$3)-$P148</f>
        <v>-202.77222222222221</v>
      </c>
      <c r="U148" s="135">
        <f>SUM($Q$3:U$3)-$P148</f>
        <v>-196.97388888888889</v>
      </c>
      <c r="V148" s="135">
        <f>SUM($Q$3:V$3)-$P148</f>
        <v>-190.0288888888889</v>
      </c>
      <c r="W148" s="135">
        <f>SUM($Q$3:W$3)-$P148</f>
        <v>-183.22722222222222</v>
      </c>
      <c r="X148" s="135">
        <f>SUM($Q$3:X$3)-$P148</f>
        <v>-178.50388888888889</v>
      </c>
      <c r="Y148" s="135">
        <f>SUM($Q$3:Y$3)-$P148</f>
        <v>-173.42222222222222</v>
      </c>
      <c r="Z148" s="135">
        <f>SUM($Q$3:Z$3)-$P148</f>
        <v>-168.12555555555556</v>
      </c>
      <c r="AA148" s="135"/>
      <c r="AC148" s="22">
        <f t="shared" si="22"/>
        <v>42187</v>
      </c>
      <c r="AD148" s="9">
        <f t="shared" si="23"/>
        <v>222</v>
      </c>
      <c r="AE148" s="135">
        <f t="shared" si="21"/>
        <v>-209.68199999999999</v>
      </c>
      <c r="AF148" s="135">
        <f>SUM($AE$3:AF$3)-$P148</f>
        <v>-202.48733333333334</v>
      </c>
      <c r="AG148" s="135">
        <f>SUM($AE$3:AG$3)-$P148</f>
        <v>-190.86699999999999</v>
      </c>
      <c r="AH148" s="135">
        <f>SUM($AE$3:AH$3)-$P148</f>
        <v>-185.29</v>
      </c>
      <c r="AI148" s="135">
        <f>SUM($AE$3:AI$3)-$P148</f>
        <v>-172.46033333333332</v>
      </c>
      <c r="AJ148" s="135">
        <f>SUM($AE$3:AJ$3)-$P148</f>
        <v>-154.15333333333334</v>
      </c>
      <c r="AK148" s="135">
        <f>SUM($AE$3:AK$3)-$P148</f>
        <v>-136.58699999999999</v>
      </c>
      <c r="AL148" s="135">
        <f>SUM($AE$3:AL$3)-$P148</f>
        <v>-127.96233333333333</v>
      </c>
      <c r="AM148" s="135">
        <f>SUM($AE$3:AM$3)-$P148</f>
        <v>-118.036</v>
      </c>
      <c r="AN148" s="135">
        <f>SUM($AE$3:AN$3)-$P148</f>
        <v>-107.28066666666666</v>
      </c>
      <c r="AO148" s="135"/>
      <c r="AP148" s="135"/>
    </row>
    <row r="149" spans="11:42">
      <c r="K149" s="45"/>
      <c r="L149" s="45"/>
      <c r="M149" s="24">
        <f t="shared" si="24"/>
        <v>42188</v>
      </c>
      <c r="N149" s="57">
        <f>$G$25</f>
        <v>2</v>
      </c>
      <c r="O149" s="9">
        <f t="shared" si="19"/>
        <v>0</v>
      </c>
      <c r="P149" s="9">
        <f>SUM($N$5:N149)-SUM($O$5:O149)</f>
        <v>224</v>
      </c>
      <c r="Q149" s="135">
        <f t="shared" si="20"/>
        <v>-218.32111111111112</v>
      </c>
      <c r="R149" s="135">
        <f>SUM($Q$3:R$3)-$P149</f>
        <v>-214.02777777777777</v>
      </c>
      <c r="S149" s="135">
        <f>SUM($Q$3:S$3)-$P149</f>
        <v>-208.51611111111112</v>
      </c>
      <c r="T149" s="135">
        <f>SUM($Q$3:T$3)-$P149</f>
        <v>-204.77222222222221</v>
      </c>
      <c r="U149" s="135">
        <f>SUM($Q$3:U$3)-$P149</f>
        <v>-198.97388888888889</v>
      </c>
      <c r="V149" s="135">
        <f>SUM($Q$3:V$3)-$P149</f>
        <v>-192.0288888888889</v>
      </c>
      <c r="W149" s="135">
        <f>SUM($Q$3:W$3)-$P149</f>
        <v>-185.22722222222222</v>
      </c>
      <c r="X149" s="135">
        <f>SUM($Q$3:X$3)-$P149</f>
        <v>-180.50388888888889</v>
      </c>
      <c r="Y149" s="135">
        <f>SUM($Q$3:Y$3)-$P149</f>
        <v>-175.42222222222222</v>
      </c>
      <c r="Z149" s="135">
        <f>SUM($Q$3:Z$3)-$P149</f>
        <v>-170.12555555555556</v>
      </c>
      <c r="AA149" s="135"/>
      <c r="AC149" s="22">
        <f t="shared" si="22"/>
        <v>42188</v>
      </c>
      <c r="AD149" s="9">
        <f t="shared" si="23"/>
        <v>224</v>
      </c>
      <c r="AE149" s="135">
        <f t="shared" si="21"/>
        <v>-211.68199999999999</v>
      </c>
      <c r="AF149" s="135">
        <f>SUM($AE$3:AF$3)-$P149</f>
        <v>-204.48733333333334</v>
      </c>
      <c r="AG149" s="135">
        <f>SUM($AE$3:AG$3)-$P149</f>
        <v>-192.86699999999999</v>
      </c>
      <c r="AH149" s="135">
        <f>SUM($AE$3:AH$3)-$P149</f>
        <v>-187.29</v>
      </c>
      <c r="AI149" s="135">
        <f>SUM($AE$3:AI$3)-$P149</f>
        <v>-174.46033333333332</v>
      </c>
      <c r="AJ149" s="135">
        <f>SUM($AE$3:AJ$3)-$P149</f>
        <v>-156.15333333333334</v>
      </c>
      <c r="AK149" s="135">
        <f>SUM($AE$3:AK$3)-$P149</f>
        <v>-138.58699999999999</v>
      </c>
      <c r="AL149" s="135">
        <f>SUM($AE$3:AL$3)-$P149</f>
        <v>-129.96233333333333</v>
      </c>
      <c r="AM149" s="135">
        <f>SUM($AE$3:AM$3)-$P149</f>
        <v>-120.036</v>
      </c>
      <c r="AN149" s="135">
        <f>SUM($AE$3:AN$3)-$P149</f>
        <v>-109.28066666666666</v>
      </c>
      <c r="AO149" s="135"/>
      <c r="AP149" s="135"/>
    </row>
    <row r="150" spans="11:42">
      <c r="K150" s="45"/>
      <c r="L150" s="45"/>
      <c r="M150" s="24">
        <f t="shared" si="24"/>
        <v>42189</v>
      </c>
      <c r="N150" s="57">
        <f>$H$25</f>
        <v>2</v>
      </c>
      <c r="O150" s="9">
        <f t="shared" si="19"/>
        <v>0</v>
      </c>
      <c r="P150" s="9">
        <f>SUM($N$5:N150)-SUM($O$5:O150)</f>
        <v>226</v>
      </c>
      <c r="Q150" s="135">
        <f t="shared" si="20"/>
        <v>-220.32111111111112</v>
      </c>
      <c r="R150" s="135">
        <f>SUM($Q$3:R$3)-$P150</f>
        <v>-216.02777777777777</v>
      </c>
      <c r="S150" s="135">
        <f>SUM($Q$3:S$3)-$P150</f>
        <v>-210.51611111111112</v>
      </c>
      <c r="T150" s="135">
        <f>SUM($Q$3:T$3)-$P150</f>
        <v>-206.77222222222221</v>
      </c>
      <c r="U150" s="135">
        <f>SUM($Q$3:U$3)-$P150</f>
        <v>-200.97388888888889</v>
      </c>
      <c r="V150" s="135">
        <f>SUM($Q$3:V$3)-$P150</f>
        <v>-194.0288888888889</v>
      </c>
      <c r="W150" s="135">
        <f>SUM($Q$3:W$3)-$P150</f>
        <v>-187.22722222222222</v>
      </c>
      <c r="X150" s="135">
        <f>SUM($Q$3:X$3)-$P150</f>
        <v>-182.50388888888889</v>
      </c>
      <c r="Y150" s="135">
        <f>SUM($Q$3:Y$3)-$P150</f>
        <v>-177.42222222222222</v>
      </c>
      <c r="Z150" s="135">
        <f>SUM($Q$3:Z$3)-$P150</f>
        <v>-172.12555555555556</v>
      </c>
      <c r="AA150" s="135"/>
      <c r="AC150" s="22">
        <f t="shared" si="22"/>
        <v>42189</v>
      </c>
      <c r="AD150" s="9">
        <f t="shared" si="23"/>
        <v>226</v>
      </c>
      <c r="AE150" s="135">
        <f t="shared" si="21"/>
        <v>-213.68199999999999</v>
      </c>
      <c r="AF150" s="135">
        <f>SUM($AE$3:AF$3)-$P150</f>
        <v>-206.48733333333334</v>
      </c>
      <c r="AG150" s="135">
        <f>SUM($AE$3:AG$3)-$P150</f>
        <v>-194.86699999999999</v>
      </c>
      <c r="AH150" s="135">
        <f>SUM($AE$3:AH$3)-$P150</f>
        <v>-189.29</v>
      </c>
      <c r="AI150" s="135">
        <f>SUM($AE$3:AI$3)-$P150</f>
        <v>-176.46033333333332</v>
      </c>
      <c r="AJ150" s="135">
        <f>SUM($AE$3:AJ$3)-$P150</f>
        <v>-158.15333333333334</v>
      </c>
      <c r="AK150" s="135">
        <f>SUM($AE$3:AK$3)-$P150</f>
        <v>-140.58699999999999</v>
      </c>
      <c r="AL150" s="135">
        <f>SUM($AE$3:AL$3)-$P150</f>
        <v>-131.96233333333333</v>
      </c>
      <c r="AM150" s="135">
        <f>SUM($AE$3:AM$3)-$P150</f>
        <v>-122.036</v>
      </c>
      <c r="AN150" s="135">
        <f>SUM($AE$3:AN$3)-$P150</f>
        <v>-111.28066666666666</v>
      </c>
      <c r="AO150" s="135"/>
      <c r="AP150" s="135"/>
    </row>
    <row r="151" spans="11:42">
      <c r="K151" s="45"/>
      <c r="L151" s="45"/>
      <c r="M151" s="24">
        <f t="shared" si="24"/>
        <v>42190</v>
      </c>
      <c r="N151" s="106">
        <f>$I$25</f>
        <v>0</v>
      </c>
      <c r="O151" s="9">
        <f t="shared" si="19"/>
        <v>0</v>
      </c>
      <c r="P151" s="9">
        <f>SUM($N$5:N151)-SUM($O$5:O151)</f>
        <v>226</v>
      </c>
      <c r="Q151" s="135">
        <f t="shared" si="20"/>
        <v>-220.32111111111112</v>
      </c>
      <c r="R151" s="135">
        <f>SUM($Q$3:R$3)-$P151</f>
        <v>-216.02777777777777</v>
      </c>
      <c r="S151" s="135">
        <f>SUM($Q$3:S$3)-$P151</f>
        <v>-210.51611111111112</v>
      </c>
      <c r="T151" s="135">
        <f>SUM($Q$3:T$3)-$P151</f>
        <v>-206.77222222222221</v>
      </c>
      <c r="U151" s="135">
        <f>SUM($Q$3:U$3)-$P151</f>
        <v>-200.97388888888889</v>
      </c>
      <c r="V151" s="135">
        <f>SUM($Q$3:V$3)-$P151</f>
        <v>-194.0288888888889</v>
      </c>
      <c r="W151" s="135">
        <f>SUM($Q$3:W$3)-$P151</f>
        <v>-187.22722222222222</v>
      </c>
      <c r="X151" s="135">
        <f>SUM($Q$3:X$3)-$P151</f>
        <v>-182.50388888888889</v>
      </c>
      <c r="Y151" s="135">
        <f>SUM($Q$3:Y$3)-$P151</f>
        <v>-177.42222222222222</v>
      </c>
      <c r="Z151" s="135">
        <f>SUM($Q$3:Z$3)-$P151</f>
        <v>-172.12555555555556</v>
      </c>
      <c r="AA151" s="135"/>
      <c r="AC151" s="22">
        <f t="shared" si="22"/>
        <v>42190</v>
      </c>
      <c r="AD151" s="9">
        <f t="shared" si="23"/>
        <v>226</v>
      </c>
      <c r="AE151" s="135">
        <f t="shared" si="21"/>
        <v>-213.68199999999999</v>
      </c>
      <c r="AF151" s="135">
        <f>SUM($AE$3:AF$3)-$P151</f>
        <v>-206.48733333333334</v>
      </c>
      <c r="AG151" s="135">
        <f>SUM($AE$3:AG$3)-$P151</f>
        <v>-194.86699999999999</v>
      </c>
      <c r="AH151" s="135">
        <f>SUM($AE$3:AH$3)-$P151</f>
        <v>-189.29</v>
      </c>
      <c r="AI151" s="135">
        <f>SUM($AE$3:AI$3)-$P151</f>
        <v>-176.46033333333332</v>
      </c>
      <c r="AJ151" s="135">
        <f>SUM($AE$3:AJ$3)-$P151</f>
        <v>-158.15333333333334</v>
      </c>
      <c r="AK151" s="135">
        <f>SUM($AE$3:AK$3)-$P151</f>
        <v>-140.58699999999999</v>
      </c>
      <c r="AL151" s="135">
        <f>SUM($AE$3:AL$3)-$P151</f>
        <v>-131.96233333333333</v>
      </c>
      <c r="AM151" s="135">
        <f>SUM($AE$3:AM$3)-$P151</f>
        <v>-122.036</v>
      </c>
      <c r="AN151" s="135">
        <f>SUM($AE$3:AN$3)-$P151</f>
        <v>-111.28066666666666</v>
      </c>
      <c r="AO151" s="135"/>
      <c r="AP151" s="135"/>
    </row>
    <row r="152" spans="11:42">
      <c r="K152" s="45"/>
      <c r="L152" s="45"/>
      <c r="M152" s="24">
        <f t="shared" si="24"/>
        <v>42191</v>
      </c>
      <c r="N152" s="57">
        <f>$C$25</f>
        <v>1</v>
      </c>
      <c r="O152" s="9">
        <f t="shared" si="19"/>
        <v>0</v>
      </c>
      <c r="P152" s="9">
        <f>SUM($N$5:N152)-SUM($O$5:O152)</f>
        <v>227</v>
      </c>
      <c r="Q152" s="135">
        <f t="shared" si="20"/>
        <v>-221.32111111111112</v>
      </c>
      <c r="R152" s="135">
        <f>SUM($Q$3:R$3)-$P152</f>
        <v>-217.02777777777777</v>
      </c>
      <c r="S152" s="135">
        <f>SUM($Q$3:S$3)-$P152</f>
        <v>-211.51611111111112</v>
      </c>
      <c r="T152" s="135">
        <f>SUM($Q$3:T$3)-$P152</f>
        <v>-207.77222222222221</v>
      </c>
      <c r="U152" s="135">
        <f>SUM($Q$3:U$3)-$P152</f>
        <v>-201.97388888888889</v>
      </c>
      <c r="V152" s="135">
        <f>SUM($Q$3:V$3)-$P152</f>
        <v>-195.0288888888889</v>
      </c>
      <c r="W152" s="135">
        <f>SUM($Q$3:W$3)-$P152</f>
        <v>-188.22722222222222</v>
      </c>
      <c r="X152" s="135">
        <f>SUM($Q$3:X$3)-$P152</f>
        <v>-183.50388888888889</v>
      </c>
      <c r="Y152" s="135">
        <f>SUM($Q$3:Y$3)-$P152</f>
        <v>-178.42222222222222</v>
      </c>
      <c r="Z152" s="135">
        <f>SUM($Q$3:Z$3)-$P152</f>
        <v>-173.12555555555556</v>
      </c>
      <c r="AA152" s="135"/>
      <c r="AC152" s="22">
        <f t="shared" si="22"/>
        <v>42191</v>
      </c>
      <c r="AD152" s="9">
        <f t="shared" si="23"/>
        <v>227</v>
      </c>
      <c r="AE152" s="135">
        <f t="shared" si="21"/>
        <v>-214.68199999999999</v>
      </c>
      <c r="AF152" s="135">
        <f>SUM($AE$3:AF$3)-$P152</f>
        <v>-207.48733333333334</v>
      </c>
      <c r="AG152" s="135">
        <f>SUM($AE$3:AG$3)-$P152</f>
        <v>-195.86699999999999</v>
      </c>
      <c r="AH152" s="135">
        <f>SUM($AE$3:AH$3)-$P152</f>
        <v>-190.29</v>
      </c>
      <c r="AI152" s="135">
        <f>SUM($AE$3:AI$3)-$P152</f>
        <v>-177.46033333333332</v>
      </c>
      <c r="AJ152" s="135">
        <f>SUM($AE$3:AJ$3)-$P152</f>
        <v>-159.15333333333334</v>
      </c>
      <c r="AK152" s="135">
        <f>SUM($AE$3:AK$3)-$P152</f>
        <v>-141.58699999999999</v>
      </c>
      <c r="AL152" s="135">
        <f>SUM($AE$3:AL$3)-$P152</f>
        <v>-132.96233333333333</v>
      </c>
      <c r="AM152" s="135">
        <f>SUM($AE$3:AM$3)-$P152</f>
        <v>-123.036</v>
      </c>
      <c r="AN152" s="135">
        <f>SUM($AE$3:AN$3)-$P152</f>
        <v>-112.28066666666666</v>
      </c>
      <c r="AO152" s="135"/>
      <c r="AP152" s="135"/>
    </row>
    <row r="153" spans="11:42">
      <c r="K153" s="45"/>
      <c r="L153" s="45"/>
      <c r="M153" s="24">
        <f t="shared" si="24"/>
        <v>42192</v>
      </c>
      <c r="N153" s="57">
        <f>$D$25</f>
        <v>2</v>
      </c>
      <c r="O153" s="9">
        <f t="shared" si="19"/>
        <v>0</v>
      </c>
      <c r="P153" s="9">
        <f>SUM($N$5:N153)-SUM($O$5:O153)</f>
        <v>229</v>
      </c>
      <c r="Q153" s="135">
        <f t="shared" si="20"/>
        <v>-223.32111111111112</v>
      </c>
      <c r="R153" s="135">
        <f>SUM($Q$3:R$3)-$P153</f>
        <v>-219.02777777777777</v>
      </c>
      <c r="S153" s="135">
        <f>SUM($Q$3:S$3)-$P153</f>
        <v>-213.51611111111112</v>
      </c>
      <c r="T153" s="135">
        <f>SUM($Q$3:T$3)-$P153</f>
        <v>-209.77222222222221</v>
      </c>
      <c r="U153" s="135">
        <f>SUM($Q$3:U$3)-$P153</f>
        <v>-203.97388888888889</v>
      </c>
      <c r="V153" s="135">
        <f>SUM($Q$3:V$3)-$P153</f>
        <v>-197.0288888888889</v>
      </c>
      <c r="W153" s="135">
        <f>SUM($Q$3:W$3)-$P153</f>
        <v>-190.22722222222222</v>
      </c>
      <c r="X153" s="135">
        <f>SUM($Q$3:X$3)-$P153</f>
        <v>-185.50388888888889</v>
      </c>
      <c r="Y153" s="135">
        <f>SUM($Q$3:Y$3)-$P153</f>
        <v>-180.42222222222222</v>
      </c>
      <c r="Z153" s="135">
        <f>SUM($Q$3:Z$3)-$P153</f>
        <v>-175.12555555555556</v>
      </c>
      <c r="AA153" s="135"/>
      <c r="AC153" s="22">
        <f t="shared" si="22"/>
        <v>42192</v>
      </c>
      <c r="AD153" s="9">
        <f t="shared" si="23"/>
        <v>229</v>
      </c>
      <c r="AE153" s="135">
        <f t="shared" si="21"/>
        <v>-216.68199999999999</v>
      </c>
      <c r="AF153" s="135">
        <f>SUM($AE$3:AF$3)-$P153</f>
        <v>-209.48733333333334</v>
      </c>
      <c r="AG153" s="135">
        <f>SUM($AE$3:AG$3)-$P153</f>
        <v>-197.86699999999999</v>
      </c>
      <c r="AH153" s="135">
        <f>SUM($AE$3:AH$3)-$P153</f>
        <v>-192.29</v>
      </c>
      <c r="AI153" s="135">
        <f>SUM($AE$3:AI$3)-$P153</f>
        <v>-179.46033333333332</v>
      </c>
      <c r="AJ153" s="135">
        <f>SUM($AE$3:AJ$3)-$P153</f>
        <v>-161.15333333333334</v>
      </c>
      <c r="AK153" s="135">
        <f>SUM($AE$3:AK$3)-$P153</f>
        <v>-143.58699999999999</v>
      </c>
      <c r="AL153" s="135">
        <f>SUM($AE$3:AL$3)-$P153</f>
        <v>-134.96233333333333</v>
      </c>
      <c r="AM153" s="135">
        <f>SUM($AE$3:AM$3)-$P153</f>
        <v>-125.036</v>
      </c>
      <c r="AN153" s="135">
        <f>SUM($AE$3:AN$3)-$P153</f>
        <v>-114.28066666666666</v>
      </c>
      <c r="AO153" s="135"/>
      <c r="AP153" s="135"/>
    </row>
    <row r="154" spans="11:42">
      <c r="K154" s="45"/>
      <c r="L154" s="45"/>
      <c r="M154" s="24">
        <f t="shared" si="24"/>
        <v>42193</v>
      </c>
      <c r="N154" s="57">
        <f>$E$25</f>
        <v>2</v>
      </c>
      <c r="O154" s="9">
        <f t="shared" si="19"/>
        <v>0</v>
      </c>
      <c r="P154" s="9">
        <f>SUM($N$5:N154)-SUM($O$5:O154)</f>
        <v>231</v>
      </c>
      <c r="Q154" s="135">
        <f t="shared" si="20"/>
        <v>-225.32111111111112</v>
      </c>
      <c r="R154" s="135">
        <f>SUM($Q$3:R$3)-$P154</f>
        <v>-221.02777777777777</v>
      </c>
      <c r="S154" s="135">
        <f>SUM($Q$3:S$3)-$P154</f>
        <v>-215.51611111111112</v>
      </c>
      <c r="T154" s="135">
        <f>SUM($Q$3:T$3)-$P154</f>
        <v>-211.77222222222221</v>
      </c>
      <c r="U154" s="135">
        <f>SUM($Q$3:U$3)-$P154</f>
        <v>-205.97388888888889</v>
      </c>
      <c r="V154" s="135">
        <f>SUM($Q$3:V$3)-$P154</f>
        <v>-199.0288888888889</v>
      </c>
      <c r="W154" s="135">
        <f>SUM($Q$3:W$3)-$P154</f>
        <v>-192.22722222222222</v>
      </c>
      <c r="X154" s="135">
        <f>SUM($Q$3:X$3)-$P154</f>
        <v>-187.50388888888889</v>
      </c>
      <c r="Y154" s="135">
        <f>SUM($Q$3:Y$3)-$P154</f>
        <v>-182.42222222222222</v>
      </c>
      <c r="Z154" s="135">
        <f>SUM($Q$3:Z$3)-$P154</f>
        <v>-177.12555555555556</v>
      </c>
      <c r="AA154" s="135"/>
      <c r="AC154" s="22">
        <f t="shared" si="22"/>
        <v>42193</v>
      </c>
      <c r="AD154" s="9">
        <f t="shared" si="23"/>
        <v>231</v>
      </c>
      <c r="AE154" s="135">
        <f t="shared" si="21"/>
        <v>-218.68199999999999</v>
      </c>
      <c r="AF154" s="135">
        <f>SUM($AE$3:AF$3)-$P154</f>
        <v>-211.48733333333334</v>
      </c>
      <c r="AG154" s="135">
        <f>SUM($AE$3:AG$3)-$P154</f>
        <v>-199.86699999999999</v>
      </c>
      <c r="AH154" s="135">
        <f>SUM($AE$3:AH$3)-$P154</f>
        <v>-194.29</v>
      </c>
      <c r="AI154" s="135">
        <f>SUM($AE$3:AI$3)-$P154</f>
        <v>-181.46033333333332</v>
      </c>
      <c r="AJ154" s="135">
        <f>SUM($AE$3:AJ$3)-$P154</f>
        <v>-163.15333333333334</v>
      </c>
      <c r="AK154" s="135">
        <f>SUM($AE$3:AK$3)-$P154</f>
        <v>-145.58699999999999</v>
      </c>
      <c r="AL154" s="135">
        <f>SUM($AE$3:AL$3)-$P154</f>
        <v>-136.96233333333333</v>
      </c>
      <c r="AM154" s="135">
        <f>SUM($AE$3:AM$3)-$P154</f>
        <v>-127.036</v>
      </c>
      <c r="AN154" s="135">
        <f>SUM($AE$3:AN$3)-$P154</f>
        <v>-116.28066666666666</v>
      </c>
      <c r="AO154" s="135"/>
      <c r="AP154" s="135"/>
    </row>
    <row r="155" spans="11:42">
      <c r="K155" s="45"/>
      <c r="L155" s="45"/>
      <c r="M155" s="24">
        <f t="shared" si="24"/>
        <v>42194</v>
      </c>
      <c r="N155" s="57">
        <f>$F$25</f>
        <v>2</v>
      </c>
      <c r="O155" s="9">
        <f t="shared" si="19"/>
        <v>0</v>
      </c>
      <c r="P155" s="9">
        <f>SUM($N$5:N155)-SUM($O$5:O155)</f>
        <v>233</v>
      </c>
      <c r="Q155" s="135">
        <f t="shared" si="20"/>
        <v>-227.32111111111112</v>
      </c>
      <c r="R155" s="135">
        <f>SUM($Q$3:R$3)-$P155</f>
        <v>-223.02777777777777</v>
      </c>
      <c r="S155" s="135">
        <f>SUM($Q$3:S$3)-$P155</f>
        <v>-217.51611111111112</v>
      </c>
      <c r="T155" s="135">
        <f>SUM($Q$3:T$3)-$P155</f>
        <v>-213.77222222222221</v>
      </c>
      <c r="U155" s="135">
        <f>SUM($Q$3:U$3)-$P155</f>
        <v>-207.97388888888889</v>
      </c>
      <c r="V155" s="135">
        <f>SUM($Q$3:V$3)-$P155</f>
        <v>-201.0288888888889</v>
      </c>
      <c r="W155" s="135">
        <f>SUM($Q$3:W$3)-$P155</f>
        <v>-194.22722222222222</v>
      </c>
      <c r="X155" s="135">
        <f>SUM($Q$3:X$3)-$P155</f>
        <v>-189.50388888888889</v>
      </c>
      <c r="Y155" s="135">
        <f>SUM($Q$3:Y$3)-$P155</f>
        <v>-184.42222222222222</v>
      </c>
      <c r="Z155" s="135">
        <f>SUM($Q$3:Z$3)-$P155</f>
        <v>-179.12555555555556</v>
      </c>
      <c r="AA155" s="135"/>
      <c r="AC155" s="22">
        <f t="shared" si="22"/>
        <v>42194</v>
      </c>
      <c r="AD155" s="9">
        <f t="shared" si="23"/>
        <v>233</v>
      </c>
      <c r="AE155" s="135">
        <f t="shared" si="21"/>
        <v>-220.68199999999999</v>
      </c>
      <c r="AF155" s="135">
        <f>SUM($AE$3:AF$3)-$P155</f>
        <v>-213.48733333333334</v>
      </c>
      <c r="AG155" s="135">
        <f>SUM($AE$3:AG$3)-$P155</f>
        <v>-201.86699999999999</v>
      </c>
      <c r="AH155" s="135">
        <f>SUM($AE$3:AH$3)-$P155</f>
        <v>-196.29</v>
      </c>
      <c r="AI155" s="135">
        <f>SUM($AE$3:AI$3)-$P155</f>
        <v>-183.46033333333332</v>
      </c>
      <c r="AJ155" s="135">
        <f>SUM($AE$3:AJ$3)-$P155</f>
        <v>-165.15333333333334</v>
      </c>
      <c r="AK155" s="135">
        <f>SUM($AE$3:AK$3)-$P155</f>
        <v>-147.58699999999999</v>
      </c>
      <c r="AL155" s="135">
        <f>SUM($AE$3:AL$3)-$P155</f>
        <v>-138.96233333333333</v>
      </c>
      <c r="AM155" s="135">
        <f>SUM($AE$3:AM$3)-$P155</f>
        <v>-129.036</v>
      </c>
      <c r="AN155" s="135">
        <f>SUM($AE$3:AN$3)-$P155</f>
        <v>-118.28066666666666</v>
      </c>
      <c r="AO155" s="135"/>
      <c r="AP155" s="135"/>
    </row>
    <row r="156" spans="11:42">
      <c r="K156" s="45"/>
      <c r="L156" s="45"/>
      <c r="M156" s="24">
        <f t="shared" si="24"/>
        <v>42195</v>
      </c>
      <c r="N156" s="57">
        <f>$G$25</f>
        <v>2</v>
      </c>
      <c r="O156" s="9">
        <f t="shared" si="19"/>
        <v>0</v>
      </c>
      <c r="P156" s="9">
        <f>SUM($N$5:N156)-SUM($O$5:O156)</f>
        <v>235</v>
      </c>
      <c r="Q156" s="135">
        <f t="shared" si="20"/>
        <v>-229.32111111111112</v>
      </c>
      <c r="R156" s="135">
        <f>SUM($Q$3:R$3)-$P156</f>
        <v>-225.02777777777777</v>
      </c>
      <c r="S156" s="135">
        <f>SUM($Q$3:S$3)-$P156</f>
        <v>-219.51611111111112</v>
      </c>
      <c r="T156" s="135">
        <f>SUM($Q$3:T$3)-$P156</f>
        <v>-215.77222222222221</v>
      </c>
      <c r="U156" s="135">
        <f>SUM($Q$3:U$3)-$P156</f>
        <v>-209.97388888888889</v>
      </c>
      <c r="V156" s="135">
        <f>SUM($Q$3:V$3)-$P156</f>
        <v>-203.0288888888889</v>
      </c>
      <c r="W156" s="135">
        <f>SUM($Q$3:W$3)-$P156</f>
        <v>-196.22722222222222</v>
      </c>
      <c r="X156" s="135">
        <f>SUM($Q$3:X$3)-$P156</f>
        <v>-191.50388888888889</v>
      </c>
      <c r="Y156" s="135">
        <f>SUM($Q$3:Y$3)-$P156</f>
        <v>-186.42222222222222</v>
      </c>
      <c r="Z156" s="135">
        <f>SUM($Q$3:Z$3)-$P156</f>
        <v>-181.12555555555556</v>
      </c>
      <c r="AA156" s="135"/>
      <c r="AC156" s="22">
        <f t="shared" si="22"/>
        <v>42195</v>
      </c>
      <c r="AD156" s="9">
        <f t="shared" si="23"/>
        <v>235</v>
      </c>
      <c r="AE156" s="135">
        <f t="shared" si="21"/>
        <v>-222.68199999999999</v>
      </c>
      <c r="AF156" s="135">
        <f>SUM($AE$3:AF$3)-$P156</f>
        <v>-215.48733333333334</v>
      </c>
      <c r="AG156" s="135">
        <f>SUM($AE$3:AG$3)-$P156</f>
        <v>-203.86699999999999</v>
      </c>
      <c r="AH156" s="135">
        <f>SUM($AE$3:AH$3)-$P156</f>
        <v>-198.29</v>
      </c>
      <c r="AI156" s="135">
        <f>SUM($AE$3:AI$3)-$P156</f>
        <v>-185.46033333333332</v>
      </c>
      <c r="AJ156" s="135">
        <f>SUM($AE$3:AJ$3)-$P156</f>
        <v>-167.15333333333334</v>
      </c>
      <c r="AK156" s="135">
        <f>SUM($AE$3:AK$3)-$P156</f>
        <v>-149.58699999999999</v>
      </c>
      <c r="AL156" s="135">
        <f>SUM($AE$3:AL$3)-$P156</f>
        <v>-140.96233333333333</v>
      </c>
      <c r="AM156" s="135">
        <f>SUM($AE$3:AM$3)-$P156</f>
        <v>-131.036</v>
      </c>
      <c r="AN156" s="135">
        <f>SUM($AE$3:AN$3)-$P156</f>
        <v>-120.28066666666666</v>
      </c>
      <c r="AO156" s="135"/>
      <c r="AP156" s="135"/>
    </row>
    <row r="157" spans="11:42">
      <c r="K157" s="45"/>
      <c r="L157" s="45"/>
      <c r="M157" s="24">
        <f t="shared" si="24"/>
        <v>42196</v>
      </c>
      <c r="N157" s="57">
        <f>$H$25</f>
        <v>2</v>
      </c>
      <c r="O157" s="9">
        <f t="shared" si="19"/>
        <v>0</v>
      </c>
      <c r="P157" s="9">
        <f>SUM($N$5:N157)-SUM($O$5:O157)</f>
        <v>237</v>
      </c>
      <c r="Q157" s="135">
        <f t="shared" si="20"/>
        <v>-231.32111111111112</v>
      </c>
      <c r="R157" s="135">
        <f>SUM($Q$3:R$3)-$P157</f>
        <v>-227.02777777777777</v>
      </c>
      <c r="S157" s="135">
        <f>SUM($Q$3:S$3)-$P157</f>
        <v>-221.51611111111112</v>
      </c>
      <c r="T157" s="135">
        <f>SUM($Q$3:T$3)-$P157</f>
        <v>-217.77222222222221</v>
      </c>
      <c r="U157" s="135">
        <f>SUM($Q$3:U$3)-$P157</f>
        <v>-211.97388888888889</v>
      </c>
      <c r="V157" s="135">
        <f>SUM($Q$3:V$3)-$P157</f>
        <v>-205.0288888888889</v>
      </c>
      <c r="W157" s="135">
        <f>SUM($Q$3:W$3)-$P157</f>
        <v>-198.22722222222222</v>
      </c>
      <c r="X157" s="135">
        <f>SUM($Q$3:X$3)-$P157</f>
        <v>-193.50388888888889</v>
      </c>
      <c r="Y157" s="135">
        <f>SUM($Q$3:Y$3)-$P157</f>
        <v>-188.42222222222222</v>
      </c>
      <c r="Z157" s="135">
        <f>SUM($Q$3:Z$3)-$P157</f>
        <v>-183.12555555555556</v>
      </c>
      <c r="AA157" s="135"/>
      <c r="AC157" s="22">
        <f t="shared" si="22"/>
        <v>42196</v>
      </c>
      <c r="AD157" s="9">
        <f t="shared" si="23"/>
        <v>237</v>
      </c>
      <c r="AE157" s="135">
        <f t="shared" si="21"/>
        <v>-224.68199999999999</v>
      </c>
      <c r="AF157" s="135">
        <f>SUM($AE$3:AF$3)-$P157</f>
        <v>-217.48733333333334</v>
      </c>
      <c r="AG157" s="135">
        <f>SUM($AE$3:AG$3)-$P157</f>
        <v>-205.86699999999999</v>
      </c>
      <c r="AH157" s="135">
        <f>SUM($AE$3:AH$3)-$P157</f>
        <v>-200.29</v>
      </c>
      <c r="AI157" s="135">
        <f>SUM($AE$3:AI$3)-$P157</f>
        <v>-187.46033333333332</v>
      </c>
      <c r="AJ157" s="135">
        <f>SUM($AE$3:AJ$3)-$P157</f>
        <v>-169.15333333333334</v>
      </c>
      <c r="AK157" s="135">
        <f>SUM($AE$3:AK$3)-$P157</f>
        <v>-151.58699999999999</v>
      </c>
      <c r="AL157" s="135">
        <f>SUM($AE$3:AL$3)-$P157</f>
        <v>-142.96233333333333</v>
      </c>
      <c r="AM157" s="135">
        <f>SUM($AE$3:AM$3)-$P157</f>
        <v>-133.036</v>
      </c>
      <c r="AN157" s="135">
        <f>SUM($AE$3:AN$3)-$P157</f>
        <v>-122.28066666666666</v>
      </c>
      <c r="AO157" s="135"/>
      <c r="AP157" s="135"/>
    </row>
    <row r="158" spans="11:42">
      <c r="K158" s="45"/>
      <c r="L158" s="45"/>
      <c r="M158" s="24">
        <f t="shared" si="24"/>
        <v>42197</v>
      </c>
      <c r="N158" s="106">
        <f>$I$25</f>
        <v>0</v>
      </c>
      <c r="O158" s="9">
        <f t="shared" si="19"/>
        <v>0</v>
      </c>
      <c r="P158" s="9">
        <f>SUM($N$5:N158)-SUM($O$5:O158)</f>
        <v>237</v>
      </c>
      <c r="Q158" s="135">
        <f t="shared" si="20"/>
        <v>-231.32111111111112</v>
      </c>
      <c r="R158" s="135">
        <f>SUM($Q$3:R$3)-$P158</f>
        <v>-227.02777777777777</v>
      </c>
      <c r="S158" s="135">
        <f>SUM($Q$3:S$3)-$P158</f>
        <v>-221.51611111111112</v>
      </c>
      <c r="T158" s="135">
        <f>SUM($Q$3:T$3)-$P158</f>
        <v>-217.77222222222221</v>
      </c>
      <c r="U158" s="135">
        <f>SUM($Q$3:U$3)-$P158</f>
        <v>-211.97388888888889</v>
      </c>
      <c r="V158" s="135">
        <f>SUM($Q$3:V$3)-$P158</f>
        <v>-205.0288888888889</v>
      </c>
      <c r="W158" s="135">
        <f>SUM($Q$3:W$3)-$P158</f>
        <v>-198.22722222222222</v>
      </c>
      <c r="X158" s="135">
        <f>SUM($Q$3:X$3)-$P158</f>
        <v>-193.50388888888889</v>
      </c>
      <c r="Y158" s="135">
        <f>SUM($Q$3:Y$3)-$P158</f>
        <v>-188.42222222222222</v>
      </c>
      <c r="Z158" s="135">
        <f>SUM($Q$3:Z$3)-$P158</f>
        <v>-183.12555555555556</v>
      </c>
      <c r="AA158" s="135"/>
      <c r="AC158" s="22">
        <f t="shared" si="22"/>
        <v>42197</v>
      </c>
      <c r="AD158" s="9">
        <f t="shared" si="23"/>
        <v>237</v>
      </c>
      <c r="AE158" s="135">
        <f t="shared" si="21"/>
        <v>-224.68199999999999</v>
      </c>
      <c r="AF158" s="135">
        <f>SUM($AE$3:AF$3)-$P158</f>
        <v>-217.48733333333334</v>
      </c>
      <c r="AG158" s="135">
        <f>SUM($AE$3:AG$3)-$P158</f>
        <v>-205.86699999999999</v>
      </c>
      <c r="AH158" s="135">
        <f>SUM($AE$3:AH$3)-$P158</f>
        <v>-200.29</v>
      </c>
      <c r="AI158" s="135">
        <f>SUM($AE$3:AI$3)-$P158</f>
        <v>-187.46033333333332</v>
      </c>
      <c r="AJ158" s="135">
        <f>SUM($AE$3:AJ$3)-$P158</f>
        <v>-169.15333333333334</v>
      </c>
      <c r="AK158" s="135">
        <f>SUM($AE$3:AK$3)-$P158</f>
        <v>-151.58699999999999</v>
      </c>
      <c r="AL158" s="135">
        <f>SUM($AE$3:AL$3)-$P158</f>
        <v>-142.96233333333333</v>
      </c>
      <c r="AM158" s="135">
        <f>SUM($AE$3:AM$3)-$P158</f>
        <v>-133.036</v>
      </c>
      <c r="AN158" s="135">
        <f>SUM($AE$3:AN$3)-$P158</f>
        <v>-122.28066666666666</v>
      </c>
      <c r="AO158" s="135"/>
      <c r="AP158" s="135"/>
    </row>
    <row r="159" spans="11:42">
      <c r="K159" s="45"/>
      <c r="L159" s="45"/>
      <c r="M159" s="24">
        <f t="shared" si="24"/>
        <v>42198</v>
      </c>
      <c r="N159" s="57">
        <f>$C$25</f>
        <v>1</v>
      </c>
      <c r="O159" s="9">
        <f t="shared" si="19"/>
        <v>0</v>
      </c>
      <c r="P159" s="9">
        <f>SUM($N$5:N159)-SUM($O$5:O159)</f>
        <v>238</v>
      </c>
      <c r="Q159" s="135">
        <f t="shared" si="20"/>
        <v>-232.32111111111112</v>
      </c>
      <c r="R159" s="135">
        <f>SUM($Q$3:R$3)-$P159</f>
        <v>-228.02777777777777</v>
      </c>
      <c r="S159" s="135">
        <f>SUM($Q$3:S$3)-$P159</f>
        <v>-222.51611111111112</v>
      </c>
      <c r="T159" s="135">
        <f>SUM($Q$3:T$3)-$P159</f>
        <v>-218.77222222222221</v>
      </c>
      <c r="U159" s="135">
        <f>SUM($Q$3:U$3)-$P159</f>
        <v>-212.97388888888889</v>
      </c>
      <c r="V159" s="135">
        <f>SUM($Q$3:V$3)-$P159</f>
        <v>-206.0288888888889</v>
      </c>
      <c r="W159" s="135">
        <f>SUM($Q$3:W$3)-$P159</f>
        <v>-199.22722222222222</v>
      </c>
      <c r="X159" s="135">
        <f>SUM($Q$3:X$3)-$P159</f>
        <v>-194.50388888888889</v>
      </c>
      <c r="Y159" s="135">
        <f>SUM($Q$3:Y$3)-$P159</f>
        <v>-189.42222222222222</v>
      </c>
      <c r="Z159" s="135">
        <f>SUM($Q$3:Z$3)-$P159</f>
        <v>-184.12555555555556</v>
      </c>
      <c r="AA159" s="135"/>
      <c r="AC159" s="22">
        <f t="shared" si="22"/>
        <v>42198</v>
      </c>
      <c r="AD159" s="9">
        <f t="shared" si="23"/>
        <v>238</v>
      </c>
      <c r="AE159" s="135">
        <f t="shared" si="21"/>
        <v>-225.68199999999999</v>
      </c>
      <c r="AF159" s="135">
        <f>SUM($AE$3:AF$3)-$P159</f>
        <v>-218.48733333333334</v>
      </c>
      <c r="AG159" s="135">
        <f>SUM($AE$3:AG$3)-$P159</f>
        <v>-206.86699999999999</v>
      </c>
      <c r="AH159" s="135">
        <f>SUM($AE$3:AH$3)-$P159</f>
        <v>-201.29</v>
      </c>
      <c r="AI159" s="135">
        <f>SUM($AE$3:AI$3)-$P159</f>
        <v>-188.46033333333332</v>
      </c>
      <c r="AJ159" s="135">
        <f>SUM($AE$3:AJ$3)-$P159</f>
        <v>-170.15333333333334</v>
      </c>
      <c r="AK159" s="135">
        <f>SUM($AE$3:AK$3)-$P159</f>
        <v>-152.58699999999999</v>
      </c>
      <c r="AL159" s="135">
        <f>SUM($AE$3:AL$3)-$P159</f>
        <v>-143.96233333333333</v>
      </c>
      <c r="AM159" s="135">
        <f>SUM($AE$3:AM$3)-$P159</f>
        <v>-134.036</v>
      </c>
      <c r="AN159" s="135">
        <f>SUM($AE$3:AN$3)-$P159</f>
        <v>-123.28066666666666</v>
      </c>
      <c r="AO159" s="135"/>
      <c r="AP159" s="135"/>
    </row>
    <row r="160" spans="11:42">
      <c r="K160" s="45"/>
      <c r="L160" s="45"/>
      <c r="M160" s="24">
        <f t="shared" si="24"/>
        <v>42199</v>
      </c>
      <c r="N160" s="57">
        <f>$D$25</f>
        <v>2</v>
      </c>
      <c r="O160" s="9">
        <f t="shared" si="19"/>
        <v>0</v>
      </c>
      <c r="P160" s="9">
        <f>SUM($N$5:N160)-SUM($O$5:O160)</f>
        <v>240</v>
      </c>
      <c r="Q160" s="135">
        <f t="shared" si="20"/>
        <v>-234.32111111111112</v>
      </c>
      <c r="R160" s="135">
        <f>SUM($Q$3:R$3)-$P160</f>
        <v>-230.02777777777777</v>
      </c>
      <c r="S160" s="135">
        <f>SUM($Q$3:S$3)-$P160</f>
        <v>-224.51611111111112</v>
      </c>
      <c r="T160" s="135">
        <f>SUM($Q$3:T$3)-$P160</f>
        <v>-220.77222222222221</v>
      </c>
      <c r="U160" s="135">
        <f>SUM($Q$3:U$3)-$P160</f>
        <v>-214.97388888888889</v>
      </c>
      <c r="V160" s="135">
        <f>SUM($Q$3:V$3)-$P160</f>
        <v>-208.0288888888889</v>
      </c>
      <c r="W160" s="135">
        <f>SUM($Q$3:W$3)-$P160</f>
        <v>-201.22722222222222</v>
      </c>
      <c r="X160" s="135">
        <f>SUM($Q$3:X$3)-$P160</f>
        <v>-196.50388888888889</v>
      </c>
      <c r="Y160" s="135">
        <f>SUM($Q$3:Y$3)-$P160</f>
        <v>-191.42222222222222</v>
      </c>
      <c r="Z160" s="135">
        <f>SUM($Q$3:Z$3)-$P160</f>
        <v>-186.12555555555556</v>
      </c>
      <c r="AA160" s="135"/>
      <c r="AC160" s="22">
        <f t="shared" si="22"/>
        <v>42199</v>
      </c>
      <c r="AD160" s="9">
        <f t="shared" si="23"/>
        <v>240</v>
      </c>
      <c r="AE160" s="135">
        <f t="shared" si="21"/>
        <v>-227.68199999999999</v>
      </c>
      <c r="AF160" s="135">
        <f>SUM($AE$3:AF$3)-$P160</f>
        <v>-220.48733333333334</v>
      </c>
      <c r="AG160" s="135">
        <f>SUM($AE$3:AG$3)-$P160</f>
        <v>-208.86699999999999</v>
      </c>
      <c r="AH160" s="135">
        <f>SUM($AE$3:AH$3)-$P160</f>
        <v>-203.29</v>
      </c>
      <c r="AI160" s="135">
        <f>SUM($AE$3:AI$3)-$P160</f>
        <v>-190.46033333333332</v>
      </c>
      <c r="AJ160" s="135">
        <f>SUM($AE$3:AJ$3)-$P160</f>
        <v>-172.15333333333334</v>
      </c>
      <c r="AK160" s="135">
        <f>SUM($AE$3:AK$3)-$P160</f>
        <v>-154.58699999999999</v>
      </c>
      <c r="AL160" s="135">
        <f>SUM($AE$3:AL$3)-$P160</f>
        <v>-145.96233333333333</v>
      </c>
      <c r="AM160" s="135">
        <f>SUM($AE$3:AM$3)-$P160</f>
        <v>-136.036</v>
      </c>
      <c r="AN160" s="135">
        <f>SUM($AE$3:AN$3)-$P160</f>
        <v>-125.28066666666666</v>
      </c>
      <c r="AO160" s="135"/>
      <c r="AP160" s="135"/>
    </row>
    <row r="161" spans="11:42">
      <c r="K161" s="45"/>
      <c r="L161" s="45"/>
      <c r="M161" s="24">
        <f t="shared" si="24"/>
        <v>42200</v>
      </c>
      <c r="N161" s="57">
        <f>$E$25</f>
        <v>2</v>
      </c>
      <c r="O161" s="9">
        <f t="shared" si="19"/>
        <v>0</v>
      </c>
      <c r="P161" s="9">
        <f>SUM($N$5:N161)-SUM($O$5:O161)</f>
        <v>242</v>
      </c>
      <c r="Q161" s="135">
        <f t="shared" si="20"/>
        <v>-236.32111111111112</v>
      </c>
      <c r="R161" s="135">
        <f>SUM($Q$3:R$3)-$P161</f>
        <v>-232.02777777777777</v>
      </c>
      <c r="S161" s="135">
        <f>SUM($Q$3:S$3)-$P161</f>
        <v>-226.51611111111112</v>
      </c>
      <c r="T161" s="135">
        <f>SUM($Q$3:T$3)-$P161</f>
        <v>-222.77222222222221</v>
      </c>
      <c r="U161" s="135">
        <f>SUM($Q$3:U$3)-$P161</f>
        <v>-216.97388888888889</v>
      </c>
      <c r="V161" s="135">
        <f>SUM($Q$3:V$3)-$P161</f>
        <v>-210.0288888888889</v>
      </c>
      <c r="W161" s="135">
        <f>SUM($Q$3:W$3)-$P161</f>
        <v>-203.22722222222222</v>
      </c>
      <c r="X161" s="135">
        <f>SUM($Q$3:X$3)-$P161</f>
        <v>-198.50388888888889</v>
      </c>
      <c r="Y161" s="135">
        <f>SUM($Q$3:Y$3)-$P161</f>
        <v>-193.42222222222222</v>
      </c>
      <c r="Z161" s="135">
        <f>SUM($Q$3:Z$3)-$P161</f>
        <v>-188.12555555555556</v>
      </c>
      <c r="AA161" s="135"/>
      <c r="AC161" s="22">
        <f t="shared" si="22"/>
        <v>42200</v>
      </c>
      <c r="AD161" s="9">
        <f t="shared" si="23"/>
        <v>242</v>
      </c>
      <c r="AE161" s="135">
        <f t="shared" si="21"/>
        <v>-229.68199999999999</v>
      </c>
      <c r="AF161" s="135">
        <f>SUM($AE$3:AF$3)-$P161</f>
        <v>-222.48733333333334</v>
      </c>
      <c r="AG161" s="135">
        <f>SUM($AE$3:AG$3)-$P161</f>
        <v>-210.86699999999999</v>
      </c>
      <c r="AH161" s="135">
        <f>SUM($AE$3:AH$3)-$P161</f>
        <v>-205.29</v>
      </c>
      <c r="AI161" s="135">
        <f>SUM($AE$3:AI$3)-$P161</f>
        <v>-192.46033333333332</v>
      </c>
      <c r="AJ161" s="135">
        <f>SUM($AE$3:AJ$3)-$P161</f>
        <v>-174.15333333333334</v>
      </c>
      <c r="AK161" s="135">
        <f>SUM($AE$3:AK$3)-$P161</f>
        <v>-156.58699999999999</v>
      </c>
      <c r="AL161" s="135">
        <f>SUM($AE$3:AL$3)-$P161</f>
        <v>-147.96233333333333</v>
      </c>
      <c r="AM161" s="135">
        <f>SUM($AE$3:AM$3)-$P161</f>
        <v>-138.036</v>
      </c>
      <c r="AN161" s="135">
        <f>SUM($AE$3:AN$3)-$P161</f>
        <v>-127.28066666666666</v>
      </c>
      <c r="AO161" s="135"/>
      <c r="AP161" s="135"/>
    </row>
    <row r="162" spans="11:42">
      <c r="K162" s="45"/>
      <c r="L162" s="45"/>
      <c r="M162" s="24">
        <f t="shared" si="24"/>
        <v>42201</v>
      </c>
      <c r="N162" s="57">
        <f>$F$25</f>
        <v>2</v>
      </c>
      <c r="O162" s="9">
        <f t="shared" si="19"/>
        <v>0</v>
      </c>
      <c r="P162" s="9">
        <f>SUM($N$5:N162)-SUM($O$5:O162)</f>
        <v>244</v>
      </c>
      <c r="Q162" s="135">
        <f>$Q$3-$P162</f>
        <v>-238.32111111111112</v>
      </c>
      <c r="R162" s="135">
        <f>SUM($Q$3:R$3)-$P162</f>
        <v>-234.02777777777777</v>
      </c>
      <c r="S162" s="135">
        <f>SUM($Q$3:S$3)-$P162</f>
        <v>-228.51611111111112</v>
      </c>
      <c r="T162" s="135">
        <f>SUM($Q$3:T$3)-$P162</f>
        <v>-224.77222222222221</v>
      </c>
      <c r="U162" s="135">
        <f>SUM($Q$3:U$3)-$P162</f>
        <v>-218.97388888888889</v>
      </c>
      <c r="V162" s="135">
        <f>SUM($Q$3:V$3)-$P162</f>
        <v>-212.0288888888889</v>
      </c>
      <c r="W162" s="135">
        <f>SUM($Q$3:W$3)-$P162</f>
        <v>-205.22722222222222</v>
      </c>
      <c r="X162" s="135">
        <f>SUM($Q$3:X$3)-$P162</f>
        <v>-200.50388888888889</v>
      </c>
      <c r="Y162" s="135">
        <f>SUM($Q$3:Y$3)-$P162</f>
        <v>-195.42222222222222</v>
      </c>
      <c r="Z162" s="135">
        <f>SUM($Q$3:Z$3)-$P162</f>
        <v>-190.12555555555556</v>
      </c>
      <c r="AA162" s="135"/>
      <c r="AC162" s="22">
        <f t="shared" si="22"/>
        <v>42201</v>
      </c>
      <c r="AD162" s="9">
        <f t="shared" si="23"/>
        <v>244</v>
      </c>
      <c r="AE162" s="135">
        <f t="shared" si="21"/>
        <v>-231.68199999999999</v>
      </c>
      <c r="AF162" s="135">
        <f>SUM($AE$3:AF$3)-$P162</f>
        <v>-224.48733333333334</v>
      </c>
      <c r="AG162" s="135">
        <f>SUM($AE$3:AG$3)-$P162</f>
        <v>-212.86699999999999</v>
      </c>
      <c r="AH162" s="135">
        <f>SUM($AE$3:AH$3)-$P162</f>
        <v>-207.29</v>
      </c>
      <c r="AI162" s="135">
        <f>SUM($AE$3:AI$3)-$P162</f>
        <v>-194.46033333333332</v>
      </c>
      <c r="AJ162" s="135">
        <f>SUM($AE$3:AJ$3)-$P162</f>
        <v>-176.15333333333334</v>
      </c>
      <c r="AK162" s="135">
        <f>SUM($AE$3:AK$3)-$P162</f>
        <v>-158.58699999999999</v>
      </c>
      <c r="AL162" s="135">
        <f>SUM($AE$3:AL$3)-$P162</f>
        <v>-149.96233333333333</v>
      </c>
      <c r="AM162" s="135">
        <f>SUM($AE$3:AM$3)-$P162</f>
        <v>-140.036</v>
      </c>
      <c r="AN162" s="135">
        <f>SUM($AE$3:AN$3)-$P162</f>
        <v>-129.28066666666666</v>
      </c>
      <c r="AO162" s="135"/>
      <c r="AP162" s="135"/>
    </row>
    <row r="163" spans="11:42">
      <c r="K163" s="45"/>
      <c r="L163" s="45"/>
      <c r="M163" s="24">
        <f t="shared" si="24"/>
        <v>42202</v>
      </c>
      <c r="N163" s="57">
        <f>$G$25</f>
        <v>2</v>
      </c>
      <c r="O163" s="9">
        <f t="shared" si="19"/>
        <v>0</v>
      </c>
      <c r="P163" s="9">
        <f>SUM($N$5:N163)-SUM($O$5:O163)</f>
        <v>246</v>
      </c>
      <c r="Q163" s="135">
        <f t="shared" si="20"/>
        <v>-240.32111111111112</v>
      </c>
      <c r="R163" s="135">
        <f>SUM($Q$3:R$3)-$P163</f>
        <v>-236.02777777777777</v>
      </c>
      <c r="S163" s="135">
        <f>SUM($Q$3:S$3)-$P163</f>
        <v>-230.51611111111112</v>
      </c>
      <c r="T163" s="135">
        <f>SUM($Q$3:T$3)-$P163</f>
        <v>-226.77222222222221</v>
      </c>
      <c r="U163" s="135">
        <f>SUM($Q$3:U$3)-$P163</f>
        <v>-220.97388888888889</v>
      </c>
      <c r="V163" s="135">
        <f>SUM($Q$3:V$3)-$P163</f>
        <v>-214.0288888888889</v>
      </c>
      <c r="W163" s="135">
        <f>SUM($Q$3:W$3)-$P163</f>
        <v>-207.22722222222222</v>
      </c>
      <c r="X163" s="135">
        <f>SUM($Q$3:X$3)-$P163</f>
        <v>-202.50388888888889</v>
      </c>
      <c r="Y163" s="135">
        <f>SUM($Q$3:Y$3)-$P163</f>
        <v>-197.42222222222222</v>
      </c>
      <c r="Z163" s="135">
        <f>SUM($Q$3:Z$3)-$P163</f>
        <v>-192.12555555555556</v>
      </c>
      <c r="AA163" s="135"/>
      <c r="AC163" s="22">
        <f t="shared" si="22"/>
        <v>42202</v>
      </c>
      <c r="AD163" s="9">
        <f t="shared" si="23"/>
        <v>246</v>
      </c>
      <c r="AE163" s="135">
        <f t="shared" si="21"/>
        <v>-233.68199999999999</v>
      </c>
      <c r="AF163" s="135">
        <f>SUM($AE$3:AF$3)-$P163</f>
        <v>-226.48733333333334</v>
      </c>
      <c r="AG163" s="135">
        <f>SUM($AE$3:AG$3)-$P163</f>
        <v>-214.86699999999999</v>
      </c>
      <c r="AH163" s="135">
        <f>SUM($AE$3:AH$3)-$P163</f>
        <v>-209.29</v>
      </c>
      <c r="AI163" s="135">
        <f>SUM($AE$3:AI$3)-$P163</f>
        <v>-196.46033333333332</v>
      </c>
      <c r="AJ163" s="135">
        <f>SUM($AE$3:AJ$3)-$P163</f>
        <v>-178.15333333333334</v>
      </c>
      <c r="AK163" s="135">
        <f>SUM($AE$3:AK$3)-$P163</f>
        <v>-160.58699999999999</v>
      </c>
      <c r="AL163" s="135">
        <f>SUM($AE$3:AL$3)-$P163</f>
        <v>-151.96233333333333</v>
      </c>
      <c r="AM163" s="135">
        <f>SUM($AE$3:AM$3)-$P163</f>
        <v>-142.036</v>
      </c>
      <c r="AN163" s="135">
        <f>SUM($AE$3:AN$3)-$P163</f>
        <v>-131.28066666666666</v>
      </c>
      <c r="AO163" s="135"/>
      <c r="AP163" s="135"/>
    </row>
    <row r="164" spans="11:42">
      <c r="K164" s="45"/>
      <c r="L164" s="45"/>
      <c r="M164" s="24">
        <f t="shared" si="24"/>
        <v>42203</v>
      </c>
      <c r="N164" s="57">
        <f>$H$25</f>
        <v>2</v>
      </c>
      <c r="O164" s="9">
        <f t="shared" si="19"/>
        <v>0</v>
      </c>
      <c r="P164" s="9">
        <f>SUM($N$5:N164)-SUM($O$5:O164)</f>
        <v>248</v>
      </c>
      <c r="Q164" s="135">
        <f t="shared" si="20"/>
        <v>-242.32111111111112</v>
      </c>
      <c r="R164" s="135">
        <f>SUM($Q$3:R$3)-$P164</f>
        <v>-238.02777777777777</v>
      </c>
      <c r="S164" s="135">
        <f>SUM($Q$3:S$3)-$P164</f>
        <v>-232.51611111111112</v>
      </c>
      <c r="T164" s="135">
        <f>SUM($Q$3:T$3)-$P164</f>
        <v>-228.77222222222221</v>
      </c>
      <c r="U164" s="135">
        <f>SUM($Q$3:U$3)-$P164</f>
        <v>-222.97388888888889</v>
      </c>
      <c r="V164" s="135">
        <f>SUM($Q$3:V$3)-$P164</f>
        <v>-216.0288888888889</v>
      </c>
      <c r="W164" s="135">
        <f>SUM($Q$3:W$3)-$P164</f>
        <v>-209.22722222222222</v>
      </c>
      <c r="X164" s="135">
        <f>SUM($Q$3:X$3)-$P164</f>
        <v>-204.50388888888889</v>
      </c>
      <c r="Y164" s="135">
        <f>SUM($Q$3:Y$3)-$P164</f>
        <v>-199.42222222222222</v>
      </c>
      <c r="Z164" s="135">
        <f>SUM($Q$3:Z$3)-$P164</f>
        <v>-194.12555555555556</v>
      </c>
      <c r="AA164" s="135"/>
      <c r="AC164" s="22">
        <f t="shared" si="22"/>
        <v>42203</v>
      </c>
      <c r="AD164" s="9">
        <f t="shared" si="23"/>
        <v>248</v>
      </c>
      <c r="AE164" s="135">
        <f t="shared" si="21"/>
        <v>-235.68199999999999</v>
      </c>
      <c r="AF164" s="135">
        <f>SUM($AE$3:AF$3)-$P164</f>
        <v>-228.48733333333334</v>
      </c>
      <c r="AG164" s="135">
        <f>SUM($AE$3:AG$3)-$P164</f>
        <v>-216.86699999999999</v>
      </c>
      <c r="AH164" s="135">
        <f>SUM($AE$3:AH$3)-$P164</f>
        <v>-211.29</v>
      </c>
      <c r="AI164" s="135">
        <f>SUM($AE$3:AI$3)-$P164</f>
        <v>-198.46033333333332</v>
      </c>
      <c r="AJ164" s="135">
        <f>SUM($AE$3:AJ$3)-$P164</f>
        <v>-180.15333333333334</v>
      </c>
      <c r="AK164" s="135">
        <f>SUM($AE$3:AK$3)-$P164</f>
        <v>-162.58699999999999</v>
      </c>
      <c r="AL164" s="135">
        <f>SUM($AE$3:AL$3)-$P164</f>
        <v>-153.96233333333333</v>
      </c>
      <c r="AM164" s="135">
        <f>SUM($AE$3:AM$3)-$P164</f>
        <v>-144.036</v>
      </c>
      <c r="AN164" s="135">
        <f>SUM($AE$3:AN$3)-$P164</f>
        <v>-133.28066666666666</v>
      </c>
      <c r="AO164" s="135"/>
      <c r="AP164" s="135"/>
    </row>
    <row r="165" spans="11:42">
      <c r="K165" s="45"/>
      <c r="L165" s="45"/>
      <c r="M165" s="24">
        <f t="shared" si="24"/>
        <v>42204</v>
      </c>
      <c r="N165" s="106">
        <f>$I$25</f>
        <v>0</v>
      </c>
      <c r="O165" s="9">
        <f t="shared" ref="O165:O197" si="25">IFERROR(VLOOKUP($M165,$K$5:$N$26,4,FALSE),0)</f>
        <v>0</v>
      </c>
      <c r="P165" s="9">
        <f>SUM($N$5:N165)-SUM($O$5:O165)</f>
        <v>248</v>
      </c>
      <c r="Q165" s="135">
        <f t="shared" si="20"/>
        <v>-242.32111111111112</v>
      </c>
      <c r="R165" s="135">
        <f>SUM($Q$3:R$3)-$P165</f>
        <v>-238.02777777777777</v>
      </c>
      <c r="S165" s="135">
        <f>SUM($Q$3:S$3)-$P165</f>
        <v>-232.51611111111112</v>
      </c>
      <c r="T165" s="135">
        <f>SUM($Q$3:T$3)-$P165</f>
        <v>-228.77222222222221</v>
      </c>
      <c r="U165" s="135">
        <f>SUM($Q$3:U$3)-$P165</f>
        <v>-222.97388888888889</v>
      </c>
      <c r="V165" s="135">
        <f>SUM($Q$3:V$3)-$P165</f>
        <v>-216.0288888888889</v>
      </c>
      <c r="W165" s="135">
        <f>SUM($Q$3:W$3)-$P165</f>
        <v>-209.22722222222222</v>
      </c>
      <c r="X165" s="135">
        <f>SUM($Q$3:X$3)-$P165</f>
        <v>-204.50388888888889</v>
      </c>
      <c r="Y165" s="135">
        <f>SUM($Q$3:Y$3)-$P165</f>
        <v>-199.42222222222222</v>
      </c>
      <c r="Z165" s="135">
        <f>SUM($Q$3:Z$3)-$P165</f>
        <v>-194.12555555555556</v>
      </c>
      <c r="AA165" s="135"/>
      <c r="AC165" s="22">
        <f t="shared" si="22"/>
        <v>42204</v>
      </c>
      <c r="AD165" s="9">
        <f t="shared" si="23"/>
        <v>248</v>
      </c>
      <c r="AE165" s="135">
        <f t="shared" si="21"/>
        <v>-235.68199999999999</v>
      </c>
      <c r="AF165" s="135">
        <f>SUM($AE$3:AF$3)-$P165</f>
        <v>-228.48733333333334</v>
      </c>
      <c r="AG165" s="135">
        <f>SUM($AE$3:AG$3)-$P165</f>
        <v>-216.86699999999999</v>
      </c>
      <c r="AH165" s="135">
        <f>SUM($AE$3:AH$3)-$P165</f>
        <v>-211.29</v>
      </c>
      <c r="AI165" s="135">
        <f>SUM($AE$3:AI$3)-$P165</f>
        <v>-198.46033333333332</v>
      </c>
      <c r="AJ165" s="135">
        <f>SUM($AE$3:AJ$3)-$P165</f>
        <v>-180.15333333333334</v>
      </c>
      <c r="AK165" s="135">
        <f>SUM($AE$3:AK$3)-$P165</f>
        <v>-162.58699999999999</v>
      </c>
      <c r="AL165" s="135">
        <f>SUM($AE$3:AL$3)-$P165</f>
        <v>-153.96233333333333</v>
      </c>
      <c r="AM165" s="135">
        <f>SUM($AE$3:AM$3)-$P165</f>
        <v>-144.036</v>
      </c>
      <c r="AN165" s="135">
        <f>SUM($AE$3:AN$3)-$P165</f>
        <v>-133.28066666666666</v>
      </c>
      <c r="AO165" s="135"/>
      <c r="AP165" s="135"/>
    </row>
    <row r="166" spans="11:42">
      <c r="K166" s="45"/>
      <c r="L166" s="45"/>
      <c r="M166" s="24">
        <f t="shared" si="24"/>
        <v>42205</v>
      </c>
      <c r="N166" s="57">
        <f>$C$25</f>
        <v>1</v>
      </c>
      <c r="O166" s="9">
        <f t="shared" si="25"/>
        <v>0</v>
      </c>
      <c r="P166" s="9">
        <f>SUM($N$5:N166)-SUM($O$5:O166)</f>
        <v>249</v>
      </c>
      <c r="Q166" s="135">
        <f t="shared" si="20"/>
        <v>-243.32111111111112</v>
      </c>
      <c r="R166" s="135">
        <f>SUM($Q$3:R$3)-$P166</f>
        <v>-239.02777777777777</v>
      </c>
      <c r="S166" s="135">
        <f>SUM($Q$3:S$3)-$P166</f>
        <v>-233.51611111111112</v>
      </c>
      <c r="T166" s="135">
        <f>SUM($Q$3:T$3)-$P166</f>
        <v>-229.77222222222221</v>
      </c>
      <c r="U166" s="135">
        <f>SUM($Q$3:U$3)-$P166</f>
        <v>-223.97388888888889</v>
      </c>
      <c r="V166" s="135">
        <f>SUM($Q$3:V$3)-$P166</f>
        <v>-217.0288888888889</v>
      </c>
      <c r="W166" s="135">
        <f>SUM($Q$3:W$3)-$P166</f>
        <v>-210.22722222222222</v>
      </c>
      <c r="X166" s="135">
        <f>SUM($Q$3:X$3)-$P166</f>
        <v>-205.50388888888889</v>
      </c>
      <c r="Y166" s="135">
        <f>SUM($Q$3:Y$3)-$P166</f>
        <v>-200.42222222222222</v>
      </c>
      <c r="Z166" s="135">
        <f>SUM($Q$3:Z$3)-$P166</f>
        <v>-195.12555555555556</v>
      </c>
      <c r="AA166" s="135"/>
      <c r="AC166" s="22">
        <f t="shared" si="22"/>
        <v>42205</v>
      </c>
      <c r="AD166" s="9">
        <f t="shared" si="23"/>
        <v>249</v>
      </c>
      <c r="AE166" s="135">
        <f t="shared" si="21"/>
        <v>-236.68199999999999</v>
      </c>
      <c r="AF166" s="135">
        <f>SUM($AE$3:AF$3)-$P166</f>
        <v>-229.48733333333334</v>
      </c>
      <c r="AG166" s="135">
        <f>SUM($AE$3:AG$3)-$P166</f>
        <v>-217.86699999999999</v>
      </c>
      <c r="AH166" s="135">
        <f>SUM($AE$3:AH$3)-$P166</f>
        <v>-212.29</v>
      </c>
      <c r="AI166" s="135">
        <f>SUM($AE$3:AI$3)-$P166</f>
        <v>-199.46033333333332</v>
      </c>
      <c r="AJ166" s="135">
        <f>SUM($AE$3:AJ$3)-$P166</f>
        <v>-181.15333333333334</v>
      </c>
      <c r="AK166" s="135">
        <f>SUM($AE$3:AK$3)-$P166</f>
        <v>-163.58699999999999</v>
      </c>
      <c r="AL166" s="135">
        <f>SUM($AE$3:AL$3)-$P166</f>
        <v>-154.96233333333333</v>
      </c>
      <c r="AM166" s="135">
        <f>SUM($AE$3:AM$3)-$P166</f>
        <v>-145.036</v>
      </c>
      <c r="AN166" s="135">
        <f>SUM($AE$3:AN$3)-$P166</f>
        <v>-134.28066666666666</v>
      </c>
      <c r="AO166" s="135"/>
      <c r="AP166" s="135"/>
    </row>
    <row r="167" spans="11:42">
      <c r="K167" s="45"/>
      <c r="L167" s="45"/>
      <c r="M167" s="24">
        <f t="shared" si="24"/>
        <v>42206</v>
      </c>
      <c r="N167" s="57">
        <f>$D$25</f>
        <v>2</v>
      </c>
      <c r="O167" s="9">
        <f t="shared" si="25"/>
        <v>0</v>
      </c>
      <c r="P167" s="9">
        <f>SUM($N$5:N167)-SUM($O$5:O167)</f>
        <v>251</v>
      </c>
      <c r="Q167" s="135">
        <f t="shared" si="20"/>
        <v>-245.32111111111112</v>
      </c>
      <c r="R167" s="135">
        <f>SUM($Q$3:R$3)-$P167</f>
        <v>-241.02777777777777</v>
      </c>
      <c r="S167" s="135">
        <f>SUM($Q$3:S$3)-$P167</f>
        <v>-235.51611111111112</v>
      </c>
      <c r="T167" s="135">
        <f>SUM($Q$3:T$3)-$P167</f>
        <v>-231.77222222222221</v>
      </c>
      <c r="U167" s="135">
        <f>SUM($Q$3:U$3)-$P167</f>
        <v>-225.97388888888889</v>
      </c>
      <c r="V167" s="135">
        <f>SUM($Q$3:V$3)-$P167</f>
        <v>-219.0288888888889</v>
      </c>
      <c r="W167" s="135">
        <f>SUM($Q$3:W$3)-$P167</f>
        <v>-212.22722222222222</v>
      </c>
      <c r="X167" s="135">
        <f>SUM($Q$3:X$3)-$P167</f>
        <v>-207.50388888888889</v>
      </c>
      <c r="Y167" s="135">
        <f>SUM($Q$3:Y$3)-$P167</f>
        <v>-202.42222222222222</v>
      </c>
      <c r="Z167" s="135">
        <f>SUM($Q$3:Z$3)-$P167</f>
        <v>-197.12555555555556</v>
      </c>
      <c r="AA167" s="135"/>
      <c r="AC167" s="22">
        <f t="shared" si="22"/>
        <v>42206</v>
      </c>
      <c r="AD167" s="9">
        <f t="shared" si="23"/>
        <v>251</v>
      </c>
      <c r="AE167" s="135">
        <f t="shared" si="21"/>
        <v>-238.68199999999999</v>
      </c>
      <c r="AF167" s="135">
        <f>SUM($AE$3:AF$3)-$P167</f>
        <v>-231.48733333333334</v>
      </c>
      <c r="AG167" s="135">
        <f>SUM($AE$3:AG$3)-$P167</f>
        <v>-219.86699999999999</v>
      </c>
      <c r="AH167" s="135">
        <f>SUM($AE$3:AH$3)-$P167</f>
        <v>-214.29</v>
      </c>
      <c r="AI167" s="135">
        <f>SUM($AE$3:AI$3)-$P167</f>
        <v>-201.46033333333332</v>
      </c>
      <c r="AJ167" s="135">
        <f>SUM($AE$3:AJ$3)-$P167</f>
        <v>-183.15333333333334</v>
      </c>
      <c r="AK167" s="135">
        <f>SUM($AE$3:AK$3)-$P167</f>
        <v>-165.58699999999999</v>
      </c>
      <c r="AL167" s="135">
        <f>SUM($AE$3:AL$3)-$P167</f>
        <v>-156.96233333333333</v>
      </c>
      <c r="AM167" s="135">
        <f>SUM($AE$3:AM$3)-$P167</f>
        <v>-147.036</v>
      </c>
      <c r="AN167" s="135">
        <f>SUM($AE$3:AN$3)-$P167</f>
        <v>-136.28066666666666</v>
      </c>
      <c r="AO167" s="135"/>
      <c r="AP167" s="135"/>
    </row>
    <row r="168" spans="11:42">
      <c r="K168" s="45"/>
      <c r="L168" s="45"/>
      <c r="M168" s="24">
        <f t="shared" si="24"/>
        <v>42207</v>
      </c>
      <c r="N168" s="57">
        <f>$E$25</f>
        <v>2</v>
      </c>
      <c r="O168" s="9">
        <f t="shared" si="25"/>
        <v>0</v>
      </c>
      <c r="P168" s="9">
        <f>SUM($N$5:N168)-SUM($O$5:O168)</f>
        <v>253</v>
      </c>
      <c r="Q168" s="135">
        <f>$Q$3-$P168</f>
        <v>-247.32111111111112</v>
      </c>
      <c r="R168" s="135">
        <f>SUM($Q$3:R$3)-$P168</f>
        <v>-243.02777777777777</v>
      </c>
      <c r="S168" s="135">
        <f>SUM($Q$3:S$3)-$P168</f>
        <v>-237.51611111111112</v>
      </c>
      <c r="T168" s="135">
        <f>SUM($Q$3:T$3)-$P168</f>
        <v>-233.77222222222221</v>
      </c>
      <c r="U168" s="135">
        <f>SUM($Q$3:U$3)-$P168</f>
        <v>-227.97388888888889</v>
      </c>
      <c r="V168" s="135">
        <f>SUM($Q$3:V$3)-$P168</f>
        <v>-221.0288888888889</v>
      </c>
      <c r="W168" s="135">
        <f>SUM($Q$3:W$3)-$P168</f>
        <v>-214.22722222222222</v>
      </c>
      <c r="X168" s="135">
        <f>SUM($Q$3:X$3)-$P168</f>
        <v>-209.50388888888889</v>
      </c>
      <c r="Y168" s="135">
        <f>SUM($Q$3:Y$3)-$P168</f>
        <v>-204.42222222222222</v>
      </c>
      <c r="Z168" s="135">
        <f>SUM($Q$3:Z$3)-$P168</f>
        <v>-199.12555555555556</v>
      </c>
      <c r="AA168" s="135"/>
      <c r="AC168" s="22">
        <f t="shared" si="22"/>
        <v>42207</v>
      </c>
      <c r="AD168" s="9">
        <f t="shared" si="23"/>
        <v>253</v>
      </c>
      <c r="AE168" s="135">
        <f t="shared" si="21"/>
        <v>-240.68199999999999</v>
      </c>
      <c r="AF168" s="135">
        <f>SUM($AE$3:AF$3)-$P168</f>
        <v>-233.48733333333334</v>
      </c>
      <c r="AG168" s="135">
        <f>SUM($AE$3:AG$3)-$P168</f>
        <v>-221.86699999999999</v>
      </c>
      <c r="AH168" s="135">
        <f>SUM($AE$3:AH$3)-$P168</f>
        <v>-216.29</v>
      </c>
      <c r="AI168" s="135">
        <f>SUM($AE$3:AI$3)-$P168</f>
        <v>-203.46033333333332</v>
      </c>
      <c r="AJ168" s="135">
        <f>SUM($AE$3:AJ$3)-$P168</f>
        <v>-185.15333333333334</v>
      </c>
      <c r="AK168" s="135">
        <f>SUM($AE$3:AK$3)-$P168</f>
        <v>-167.58699999999999</v>
      </c>
      <c r="AL168" s="135">
        <f>SUM($AE$3:AL$3)-$P168</f>
        <v>-158.96233333333333</v>
      </c>
      <c r="AM168" s="135">
        <f>SUM($AE$3:AM$3)-$P168</f>
        <v>-149.036</v>
      </c>
      <c r="AN168" s="135">
        <f>SUM($AE$3:AN$3)-$P168</f>
        <v>-138.28066666666666</v>
      </c>
      <c r="AO168" s="135"/>
      <c r="AP168" s="135"/>
    </row>
    <row r="169" spans="11:42">
      <c r="K169" s="45"/>
      <c r="L169" s="45"/>
      <c r="M169" s="24">
        <f t="shared" si="24"/>
        <v>42208</v>
      </c>
      <c r="N169" s="57">
        <f>$F$25</f>
        <v>2</v>
      </c>
      <c r="O169" s="9">
        <f t="shared" si="25"/>
        <v>0</v>
      </c>
      <c r="P169" s="9">
        <f>SUM($N$5:N169)-SUM($O$5:O169)</f>
        <v>255</v>
      </c>
      <c r="Q169" s="135">
        <f t="shared" si="20"/>
        <v>-249.32111111111112</v>
      </c>
      <c r="R169" s="135">
        <f>SUM($Q$3:R$3)-$P169</f>
        <v>-245.02777777777777</v>
      </c>
      <c r="S169" s="135">
        <f>SUM($Q$3:S$3)-$P169</f>
        <v>-239.51611111111112</v>
      </c>
      <c r="T169" s="135">
        <f>SUM($Q$3:T$3)-$P169</f>
        <v>-235.77222222222221</v>
      </c>
      <c r="U169" s="135">
        <f>SUM($Q$3:U$3)-$P169</f>
        <v>-229.97388888888889</v>
      </c>
      <c r="V169" s="135">
        <f>SUM($Q$3:V$3)-$P169</f>
        <v>-223.0288888888889</v>
      </c>
      <c r="W169" s="135">
        <f>SUM($Q$3:W$3)-$P169</f>
        <v>-216.22722222222222</v>
      </c>
      <c r="X169" s="135">
        <f>SUM($Q$3:X$3)-$P169</f>
        <v>-211.50388888888889</v>
      </c>
      <c r="Y169" s="135">
        <f>SUM($Q$3:Y$3)-$P169</f>
        <v>-206.42222222222222</v>
      </c>
      <c r="Z169" s="135">
        <f>SUM($Q$3:Z$3)-$P169</f>
        <v>-201.12555555555556</v>
      </c>
      <c r="AA169" s="135"/>
      <c r="AC169" s="22">
        <f t="shared" si="22"/>
        <v>42208</v>
      </c>
      <c r="AD169" s="9">
        <f t="shared" si="23"/>
        <v>255</v>
      </c>
      <c r="AE169" s="135">
        <f t="shared" si="21"/>
        <v>-242.68199999999999</v>
      </c>
      <c r="AF169" s="135">
        <f>SUM($AE$3:AF$3)-$P169</f>
        <v>-235.48733333333334</v>
      </c>
      <c r="AG169" s="135">
        <f>SUM($AE$3:AG$3)-$P169</f>
        <v>-223.86699999999999</v>
      </c>
      <c r="AH169" s="135">
        <f>SUM($AE$3:AH$3)-$P169</f>
        <v>-218.29</v>
      </c>
      <c r="AI169" s="135">
        <f>SUM($AE$3:AI$3)-$P169</f>
        <v>-205.46033333333332</v>
      </c>
      <c r="AJ169" s="135">
        <f>SUM($AE$3:AJ$3)-$P169</f>
        <v>-187.15333333333334</v>
      </c>
      <c r="AK169" s="135">
        <f>SUM($AE$3:AK$3)-$P169</f>
        <v>-169.58699999999999</v>
      </c>
      <c r="AL169" s="135">
        <f>SUM($AE$3:AL$3)-$P169</f>
        <v>-160.96233333333333</v>
      </c>
      <c r="AM169" s="135">
        <f>SUM($AE$3:AM$3)-$P169</f>
        <v>-151.036</v>
      </c>
      <c r="AN169" s="135">
        <f>SUM($AE$3:AN$3)-$P169</f>
        <v>-140.28066666666666</v>
      </c>
      <c r="AO169" s="135"/>
      <c r="AP169" s="135"/>
    </row>
    <row r="170" spans="11:42">
      <c r="K170" s="45"/>
      <c r="L170" s="45"/>
      <c r="M170" s="24">
        <f t="shared" si="24"/>
        <v>42209</v>
      </c>
      <c r="N170" s="57">
        <f>$G$25</f>
        <v>2</v>
      </c>
      <c r="O170" s="9">
        <f t="shared" si="25"/>
        <v>0</v>
      </c>
      <c r="P170" s="9">
        <f>SUM($N$5:N170)-SUM($O$5:O170)</f>
        <v>257</v>
      </c>
      <c r="Q170" s="135">
        <f t="shared" si="20"/>
        <v>-251.32111111111112</v>
      </c>
      <c r="R170" s="135">
        <f>SUM($Q$3:R$3)-$P170</f>
        <v>-247.02777777777777</v>
      </c>
      <c r="S170" s="135">
        <f>SUM($Q$3:S$3)-$P170</f>
        <v>-241.51611111111112</v>
      </c>
      <c r="T170" s="135">
        <f>SUM($Q$3:T$3)-$P170</f>
        <v>-237.77222222222221</v>
      </c>
      <c r="U170" s="135">
        <f>SUM($Q$3:U$3)-$P170</f>
        <v>-231.97388888888889</v>
      </c>
      <c r="V170" s="135">
        <f>SUM($Q$3:V$3)-$P170</f>
        <v>-225.0288888888889</v>
      </c>
      <c r="W170" s="135">
        <f>SUM($Q$3:W$3)-$P170</f>
        <v>-218.22722222222222</v>
      </c>
      <c r="X170" s="135">
        <f>SUM($Q$3:X$3)-$P170</f>
        <v>-213.50388888888889</v>
      </c>
      <c r="Y170" s="135">
        <f>SUM($Q$3:Y$3)-$P170</f>
        <v>-208.42222222222222</v>
      </c>
      <c r="Z170" s="135">
        <f>SUM($Q$3:Z$3)-$P170</f>
        <v>-203.12555555555556</v>
      </c>
      <c r="AA170" s="135"/>
      <c r="AC170" s="22">
        <f t="shared" si="22"/>
        <v>42209</v>
      </c>
      <c r="AD170" s="9">
        <f t="shared" si="23"/>
        <v>257</v>
      </c>
      <c r="AE170" s="135">
        <f t="shared" si="21"/>
        <v>-244.68199999999999</v>
      </c>
      <c r="AF170" s="135">
        <f>SUM($AE$3:AF$3)-$P170</f>
        <v>-237.48733333333334</v>
      </c>
      <c r="AG170" s="135">
        <f>SUM($AE$3:AG$3)-$P170</f>
        <v>-225.86699999999999</v>
      </c>
      <c r="AH170" s="135">
        <f>SUM($AE$3:AH$3)-$P170</f>
        <v>-220.29</v>
      </c>
      <c r="AI170" s="135">
        <f>SUM($AE$3:AI$3)-$P170</f>
        <v>-207.46033333333332</v>
      </c>
      <c r="AJ170" s="135">
        <f>SUM($AE$3:AJ$3)-$P170</f>
        <v>-189.15333333333334</v>
      </c>
      <c r="AK170" s="135">
        <f>SUM($AE$3:AK$3)-$P170</f>
        <v>-171.58699999999999</v>
      </c>
      <c r="AL170" s="135">
        <f>SUM($AE$3:AL$3)-$P170</f>
        <v>-162.96233333333333</v>
      </c>
      <c r="AM170" s="135">
        <f>SUM($AE$3:AM$3)-$P170</f>
        <v>-153.036</v>
      </c>
      <c r="AN170" s="135">
        <f>SUM($AE$3:AN$3)-$P170</f>
        <v>-142.28066666666666</v>
      </c>
      <c r="AO170" s="135"/>
      <c r="AP170" s="135"/>
    </row>
    <row r="171" spans="11:42">
      <c r="K171" s="45"/>
      <c r="L171" s="45"/>
      <c r="M171" s="24">
        <f t="shared" si="24"/>
        <v>42210</v>
      </c>
      <c r="N171" s="57">
        <f>$H$25</f>
        <v>2</v>
      </c>
      <c r="O171" s="9">
        <f t="shared" si="25"/>
        <v>0</v>
      </c>
      <c r="P171" s="9">
        <f>SUM($N$5:N171)-SUM($O$5:O171)</f>
        <v>259</v>
      </c>
      <c r="Q171" s="135">
        <f t="shared" si="20"/>
        <v>-253.32111111111112</v>
      </c>
      <c r="R171" s="135">
        <f>SUM($Q$3:R$3)-$P171</f>
        <v>-249.02777777777777</v>
      </c>
      <c r="S171" s="135">
        <f>SUM($Q$3:S$3)-$P171</f>
        <v>-243.51611111111112</v>
      </c>
      <c r="T171" s="135">
        <f>SUM($Q$3:T$3)-$P171</f>
        <v>-239.77222222222221</v>
      </c>
      <c r="U171" s="135">
        <f>SUM($Q$3:U$3)-$P171</f>
        <v>-233.97388888888889</v>
      </c>
      <c r="V171" s="135">
        <f>SUM($Q$3:V$3)-$P171</f>
        <v>-227.0288888888889</v>
      </c>
      <c r="W171" s="135">
        <f>SUM($Q$3:W$3)-$P171</f>
        <v>-220.22722222222222</v>
      </c>
      <c r="X171" s="135">
        <f>SUM($Q$3:X$3)-$P171</f>
        <v>-215.50388888888889</v>
      </c>
      <c r="Y171" s="135">
        <f>SUM($Q$3:Y$3)-$P171</f>
        <v>-210.42222222222222</v>
      </c>
      <c r="Z171" s="135">
        <f>SUM($Q$3:Z$3)-$P171</f>
        <v>-205.12555555555556</v>
      </c>
      <c r="AA171" s="135"/>
      <c r="AC171" s="22">
        <f t="shared" si="22"/>
        <v>42210</v>
      </c>
      <c r="AD171" s="9">
        <f t="shared" si="23"/>
        <v>259</v>
      </c>
      <c r="AE171" s="135">
        <f t="shared" si="21"/>
        <v>-246.68199999999999</v>
      </c>
      <c r="AF171" s="135">
        <f>SUM($AE$3:AF$3)-$P171</f>
        <v>-239.48733333333334</v>
      </c>
      <c r="AG171" s="135">
        <f>SUM($AE$3:AG$3)-$P171</f>
        <v>-227.86699999999999</v>
      </c>
      <c r="AH171" s="135">
        <f>SUM($AE$3:AH$3)-$P171</f>
        <v>-222.29</v>
      </c>
      <c r="AI171" s="135">
        <f>SUM($AE$3:AI$3)-$P171</f>
        <v>-209.46033333333332</v>
      </c>
      <c r="AJ171" s="135">
        <f>SUM($AE$3:AJ$3)-$P171</f>
        <v>-191.15333333333334</v>
      </c>
      <c r="AK171" s="135">
        <f>SUM($AE$3:AK$3)-$P171</f>
        <v>-173.58699999999999</v>
      </c>
      <c r="AL171" s="135">
        <f>SUM($AE$3:AL$3)-$P171</f>
        <v>-164.96233333333333</v>
      </c>
      <c r="AM171" s="135">
        <f>SUM($AE$3:AM$3)-$P171</f>
        <v>-155.036</v>
      </c>
      <c r="AN171" s="135">
        <f>SUM($AE$3:AN$3)-$P171</f>
        <v>-144.28066666666666</v>
      </c>
      <c r="AO171" s="135"/>
      <c r="AP171" s="135"/>
    </row>
    <row r="172" spans="11:42">
      <c r="K172" s="45"/>
      <c r="L172" s="45"/>
      <c r="M172" s="24">
        <f t="shared" si="24"/>
        <v>42211</v>
      </c>
      <c r="N172" s="106">
        <f>$I$25</f>
        <v>0</v>
      </c>
      <c r="O172" s="9">
        <f t="shared" si="25"/>
        <v>0</v>
      </c>
      <c r="P172" s="9">
        <f>SUM($N$5:N172)-SUM($O$5:O172)</f>
        <v>259</v>
      </c>
      <c r="Q172" s="135">
        <f t="shared" si="20"/>
        <v>-253.32111111111112</v>
      </c>
      <c r="R172" s="135">
        <f>SUM($Q$3:R$3)-$P172</f>
        <v>-249.02777777777777</v>
      </c>
      <c r="S172" s="135">
        <f>SUM($Q$3:S$3)-$P172</f>
        <v>-243.51611111111112</v>
      </c>
      <c r="T172" s="135">
        <f>SUM($Q$3:T$3)-$P172</f>
        <v>-239.77222222222221</v>
      </c>
      <c r="U172" s="135">
        <f>SUM($Q$3:U$3)-$P172</f>
        <v>-233.97388888888889</v>
      </c>
      <c r="V172" s="135">
        <f>SUM($Q$3:V$3)-$P172</f>
        <v>-227.0288888888889</v>
      </c>
      <c r="W172" s="135">
        <f>SUM($Q$3:W$3)-$P172</f>
        <v>-220.22722222222222</v>
      </c>
      <c r="X172" s="135">
        <f>SUM($Q$3:X$3)-$P172</f>
        <v>-215.50388888888889</v>
      </c>
      <c r="Y172" s="135">
        <f>SUM($Q$3:Y$3)-$P172</f>
        <v>-210.42222222222222</v>
      </c>
      <c r="Z172" s="135">
        <f>SUM($Q$3:Z$3)-$P172</f>
        <v>-205.12555555555556</v>
      </c>
      <c r="AA172" s="135"/>
      <c r="AC172" s="22">
        <f t="shared" si="22"/>
        <v>42211</v>
      </c>
      <c r="AD172" s="9">
        <f t="shared" si="23"/>
        <v>259</v>
      </c>
      <c r="AE172" s="135">
        <f t="shared" si="21"/>
        <v>-246.68199999999999</v>
      </c>
      <c r="AF172" s="135">
        <f>SUM($AE$3:AF$3)-$P172</f>
        <v>-239.48733333333334</v>
      </c>
      <c r="AG172" s="135">
        <f>SUM($AE$3:AG$3)-$P172</f>
        <v>-227.86699999999999</v>
      </c>
      <c r="AH172" s="135">
        <f>SUM($AE$3:AH$3)-$P172</f>
        <v>-222.29</v>
      </c>
      <c r="AI172" s="135">
        <f>SUM($AE$3:AI$3)-$P172</f>
        <v>-209.46033333333332</v>
      </c>
      <c r="AJ172" s="135">
        <f>SUM($AE$3:AJ$3)-$P172</f>
        <v>-191.15333333333334</v>
      </c>
      <c r="AK172" s="135">
        <f>SUM($AE$3:AK$3)-$P172</f>
        <v>-173.58699999999999</v>
      </c>
      <c r="AL172" s="135">
        <f>SUM($AE$3:AL$3)-$P172</f>
        <v>-164.96233333333333</v>
      </c>
      <c r="AM172" s="135">
        <f>SUM($AE$3:AM$3)-$P172</f>
        <v>-155.036</v>
      </c>
      <c r="AN172" s="135">
        <f>SUM($AE$3:AN$3)-$P172</f>
        <v>-144.28066666666666</v>
      </c>
      <c r="AO172" s="135"/>
      <c r="AP172" s="135"/>
    </row>
    <row r="173" spans="11:42">
      <c r="K173" s="45"/>
      <c r="L173" s="45"/>
      <c r="M173" s="24">
        <f t="shared" si="24"/>
        <v>42212</v>
      </c>
      <c r="N173" s="57">
        <f>$C$25</f>
        <v>1</v>
      </c>
      <c r="O173" s="9">
        <f t="shared" si="25"/>
        <v>0</v>
      </c>
      <c r="P173" s="9">
        <f>SUM($N$5:N173)-SUM($O$5:O173)</f>
        <v>260</v>
      </c>
      <c r="Q173" s="135">
        <f t="shared" si="20"/>
        <v>-254.32111111111112</v>
      </c>
      <c r="R173" s="135">
        <f>SUM($Q$3:R$3)-$P173</f>
        <v>-250.02777777777777</v>
      </c>
      <c r="S173" s="135">
        <f>SUM($Q$3:S$3)-$P173</f>
        <v>-244.51611111111112</v>
      </c>
      <c r="T173" s="135">
        <f>SUM($Q$3:T$3)-$P173</f>
        <v>-240.77222222222221</v>
      </c>
      <c r="U173" s="135">
        <f>SUM($Q$3:U$3)-$P173</f>
        <v>-234.97388888888889</v>
      </c>
      <c r="V173" s="135">
        <f>SUM($Q$3:V$3)-$P173</f>
        <v>-228.0288888888889</v>
      </c>
      <c r="W173" s="135">
        <f>SUM($Q$3:W$3)-$P173</f>
        <v>-221.22722222222222</v>
      </c>
      <c r="X173" s="135">
        <f>SUM($Q$3:X$3)-$P173</f>
        <v>-216.50388888888889</v>
      </c>
      <c r="Y173" s="135">
        <f>SUM($Q$3:Y$3)-$P173</f>
        <v>-211.42222222222222</v>
      </c>
      <c r="Z173" s="135">
        <f>SUM($Q$3:Z$3)-$P173</f>
        <v>-206.12555555555556</v>
      </c>
      <c r="AA173" s="135"/>
      <c r="AC173" s="22">
        <f t="shared" si="22"/>
        <v>42212</v>
      </c>
      <c r="AD173" s="9">
        <f t="shared" si="23"/>
        <v>260</v>
      </c>
      <c r="AE173" s="135">
        <f t="shared" si="21"/>
        <v>-247.68199999999999</v>
      </c>
      <c r="AF173" s="135">
        <f>SUM($AE$3:AF$3)-$P173</f>
        <v>-240.48733333333334</v>
      </c>
      <c r="AG173" s="135">
        <f>SUM($AE$3:AG$3)-$P173</f>
        <v>-228.86699999999999</v>
      </c>
      <c r="AH173" s="135">
        <f>SUM($AE$3:AH$3)-$P173</f>
        <v>-223.29</v>
      </c>
      <c r="AI173" s="135">
        <f>SUM($AE$3:AI$3)-$P173</f>
        <v>-210.46033333333332</v>
      </c>
      <c r="AJ173" s="135">
        <f>SUM($AE$3:AJ$3)-$P173</f>
        <v>-192.15333333333334</v>
      </c>
      <c r="AK173" s="135">
        <f>SUM($AE$3:AK$3)-$P173</f>
        <v>-174.58699999999999</v>
      </c>
      <c r="AL173" s="135">
        <f>SUM($AE$3:AL$3)-$P173</f>
        <v>-165.96233333333333</v>
      </c>
      <c r="AM173" s="135">
        <f>SUM($AE$3:AM$3)-$P173</f>
        <v>-156.036</v>
      </c>
      <c r="AN173" s="135">
        <f>SUM($AE$3:AN$3)-$P173</f>
        <v>-145.28066666666666</v>
      </c>
      <c r="AO173" s="135"/>
      <c r="AP173" s="135"/>
    </row>
    <row r="174" spans="11:42">
      <c r="K174" s="45"/>
      <c r="L174" s="45"/>
      <c r="M174" s="24">
        <f t="shared" si="24"/>
        <v>42213</v>
      </c>
      <c r="N174" s="57">
        <f>$D$25</f>
        <v>2</v>
      </c>
      <c r="O174" s="9">
        <f t="shared" si="25"/>
        <v>0</v>
      </c>
      <c r="P174" s="9">
        <f>SUM($N$5:N174)-SUM($O$5:O174)</f>
        <v>262</v>
      </c>
      <c r="Q174" s="135">
        <f>$Q$3-$P174</f>
        <v>-256.32111111111112</v>
      </c>
      <c r="R174" s="135">
        <f>SUM($Q$3:R$3)-$P174</f>
        <v>-252.02777777777777</v>
      </c>
      <c r="S174" s="135">
        <f>SUM($Q$3:S$3)-$P174</f>
        <v>-246.51611111111112</v>
      </c>
      <c r="T174" s="135">
        <f>SUM($Q$3:T$3)-$P174</f>
        <v>-242.77222222222221</v>
      </c>
      <c r="U174" s="135">
        <f>SUM($Q$3:U$3)-$P174</f>
        <v>-236.97388888888889</v>
      </c>
      <c r="V174" s="135">
        <f>SUM($Q$3:V$3)-$P174</f>
        <v>-230.0288888888889</v>
      </c>
      <c r="W174" s="135">
        <f>SUM($Q$3:W$3)-$P174</f>
        <v>-223.22722222222222</v>
      </c>
      <c r="X174" s="135">
        <f>SUM($Q$3:X$3)-$P174</f>
        <v>-218.50388888888889</v>
      </c>
      <c r="Y174" s="135">
        <f>SUM($Q$3:Y$3)-$P174</f>
        <v>-213.42222222222222</v>
      </c>
      <c r="Z174" s="135">
        <f>SUM($Q$3:Z$3)-$P174</f>
        <v>-208.12555555555556</v>
      </c>
      <c r="AA174" s="135"/>
      <c r="AC174" s="22">
        <f t="shared" si="22"/>
        <v>42213</v>
      </c>
      <c r="AD174" s="9">
        <f t="shared" si="23"/>
        <v>262</v>
      </c>
      <c r="AE174" s="135">
        <f t="shared" si="21"/>
        <v>-249.68199999999999</v>
      </c>
      <c r="AF174" s="135">
        <f>SUM($AE$3:AF$3)-$P174</f>
        <v>-242.48733333333334</v>
      </c>
      <c r="AG174" s="135">
        <f>SUM($AE$3:AG$3)-$P174</f>
        <v>-230.86699999999999</v>
      </c>
      <c r="AH174" s="135">
        <f>SUM($AE$3:AH$3)-$P174</f>
        <v>-225.29</v>
      </c>
      <c r="AI174" s="135">
        <f>SUM($AE$3:AI$3)-$P174</f>
        <v>-212.46033333333332</v>
      </c>
      <c r="AJ174" s="135">
        <f>SUM($AE$3:AJ$3)-$P174</f>
        <v>-194.15333333333334</v>
      </c>
      <c r="AK174" s="135">
        <f>SUM($AE$3:AK$3)-$P174</f>
        <v>-176.58699999999999</v>
      </c>
      <c r="AL174" s="135">
        <f>SUM($AE$3:AL$3)-$P174</f>
        <v>-167.96233333333333</v>
      </c>
      <c r="AM174" s="135">
        <f>SUM($AE$3:AM$3)-$P174</f>
        <v>-158.036</v>
      </c>
      <c r="AN174" s="135">
        <f>SUM($AE$3:AN$3)-$P174</f>
        <v>-147.28066666666666</v>
      </c>
      <c r="AO174" s="135"/>
      <c r="AP174" s="135"/>
    </row>
    <row r="175" spans="11:42">
      <c r="K175" s="45"/>
      <c r="L175" s="45"/>
      <c r="M175" s="24">
        <f t="shared" si="24"/>
        <v>42214</v>
      </c>
      <c r="N175" s="57">
        <f>$E$25</f>
        <v>2</v>
      </c>
      <c r="O175" s="9">
        <f t="shared" si="25"/>
        <v>0</v>
      </c>
      <c r="P175" s="9">
        <f>SUM($N$5:N175)-SUM($O$5:O175)</f>
        <v>264</v>
      </c>
      <c r="Q175" s="135">
        <f t="shared" si="20"/>
        <v>-258.32111111111112</v>
      </c>
      <c r="R175" s="135">
        <f>SUM($Q$3:R$3)-$P175</f>
        <v>-254.02777777777777</v>
      </c>
      <c r="S175" s="135">
        <f>SUM($Q$3:S$3)-$P175</f>
        <v>-248.51611111111112</v>
      </c>
      <c r="T175" s="135">
        <f>SUM($Q$3:T$3)-$P175</f>
        <v>-244.77222222222221</v>
      </c>
      <c r="U175" s="135">
        <f>SUM($Q$3:U$3)-$P175</f>
        <v>-238.97388888888889</v>
      </c>
      <c r="V175" s="135">
        <f>SUM($Q$3:V$3)-$P175</f>
        <v>-232.0288888888889</v>
      </c>
      <c r="W175" s="135">
        <f>SUM($Q$3:W$3)-$P175</f>
        <v>-225.22722222222222</v>
      </c>
      <c r="X175" s="135">
        <f>SUM($Q$3:X$3)-$P175</f>
        <v>-220.50388888888889</v>
      </c>
      <c r="Y175" s="135">
        <f>SUM($Q$3:Y$3)-$P175</f>
        <v>-215.42222222222222</v>
      </c>
      <c r="Z175" s="135">
        <f>SUM($Q$3:Z$3)-$P175</f>
        <v>-210.12555555555556</v>
      </c>
      <c r="AA175" s="135"/>
      <c r="AC175" s="22">
        <f t="shared" si="22"/>
        <v>42214</v>
      </c>
      <c r="AD175" s="9">
        <f t="shared" si="23"/>
        <v>264</v>
      </c>
      <c r="AE175" s="135">
        <f t="shared" si="21"/>
        <v>-251.68199999999999</v>
      </c>
      <c r="AF175" s="135">
        <f>SUM($AE$3:AF$3)-$P175</f>
        <v>-244.48733333333334</v>
      </c>
      <c r="AG175" s="135">
        <f>SUM($AE$3:AG$3)-$P175</f>
        <v>-232.86699999999999</v>
      </c>
      <c r="AH175" s="135">
        <f>SUM($AE$3:AH$3)-$P175</f>
        <v>-227.29</v>
      </c>
      <c r="AI175" s="135">
        <f>SUM($AE$3:AI$3)-$P175</f>
        <v>-214.46033333333332</v>
      </c>
      <c r="AJ175" s="135">
        <f>SUM($AE$3:AJ$3)-$P175</f>
        <v>-196.15333333333334</v>
      </c>
      <c r="AK175" s="135">
        <f>SUM($AE$3:AK$3)-$P175</f>
        <v>-178.58699999999999</v>
      </c>
      <c r="AL175" s="135">
        <f>SUM($AE$3:AL$3)-$P175</f>
        <v>-169.96233333333333</v>
      </c>
      <c r="AM175" s="135">
        <f>SUM($AE$3:AM$3)-$P175</f>
        <v>-160.036</v>
      </c>
      <c r="AN175" s="135">
        <f>SUM($AE$3:AN$3)-$P175</f>
        <v>-149.28066666666666</v>
      </c>
      <c r="AO175" s="135"/>
      <c r="AP175" s="135"/>
    </row>
    <row r="176" spans="11:42">
      <c r="K176" s="45"/>
      <c r="L176" s="45"/>
      <c r="M176" s="24">
        <f t="shared" si="24"/>
        <v>42215</v>
      </c>
      <c r="N176" s="57">
        <f>$F$25</f>
        <v>2</v>
      </c>
      <c r="O176" s="9">
        <f t="shared" si="25"/>
        <v>0</v>
      </c>
      <c r="P176" s="9">
        <f>SUM($N$5:N176)-SUM($O$5:O176)</f>
        <v>266</v>
      </c>
      <c r="Q176" s="135">
        <f t="shared" si="20"/>
        <v>-260.32111111111112</v>
      </c>
      <c r="R176" s="135">
        <f>SUM($Q$3:R$3)-$P176</f>
        <v>-256.02777777777777</v>
      </c>
      <c r="S176" s="135">
        <f>SUM($Q$3:S$3)-$P176</f>
        <v>-250.51611111111112</v>
      </c>
      <c r="T176" s="135">
        <f>SUM($Q$3:T$3)-$P176</f>
        <v>-246.77222222222221</v>
      </c>
      <c r="U176" s="135">
        <f>SUM($Q$3:U$3)-$P176</f>
        <v>-240.97388888888889</v>
      </c>
      <c r="V176" s="135">
        <f>SUM($Q$3:V$3)-$P176</f>
        <v>-234.0288888888889</v>
      </c>
      <c r="W176" s="135">
        <f>SUM($Q$3:W$3)-$P176</f>
        <v>-227.22722222222222</v>
      </c>
      <c r="X176" s="135">
        <f>SUM($Q$3:X$3)-$P176</f>
        <v>-222.50388888888889</v>
      </c>
      <c r="Y176" s="135">
        <f>SUM($Q$3:Y$3)-$P176</f>
        <v>-217.42222222222222</v>
      </c>
      <c r="Z176" s="135">
        <f>SUM($Q$3:Z$3)-$P176</f>
        <v>-212.12555555555556</v>
      </c>
      <c r="AA176" s="135"/>
      <c r="AC176" s="22">
        <f t="shared" si="22"/>
        <v>42215</v>
      </c>
      <c r="AD176" s="9">
        <f t="shared" si="23"/>
        <v>266</v>
      </c>
      <c r="AE176" s="135">
        <f t="shared" si="21"/>
        <v>-253.68199999999999</v>
      </c>
      <c r="AF176" s="135">
        <f>SUM($AE$3:AF$3)-$P176</f>
        <v>-246.48733333333334</v>
      </c>
      <c r="AG176" s="135">
        <f>SUM($AE$3:AG$3)-$P176</f>
        <v>-234.86699999999999</v>
      </c>
      <c r="AH176" s="135">
        <f>SUM($AE$3:AH$3)-$P176</f>
        <v>-229.29</v>
      </c>
      <c r="AI176" s="135">
        <f>SUM($AE$3:AI$3)-$P176</f>
        <v>-216.46033333333332</v>
      </c>
      <c r="AJ176" s="135">
        <f>SUM($AE$3:AJ$3)-$P176</f>
        <v>-198.15333333333334</v>
      </c>
      <c r="AK176" s="135">
        <f>SUM($AE$3:AK$3)-$P176</f>
        <v>-180.58699999999999</v>
      </c>
      <c r="AL176" s="135">
        <f>SUM($AE$3:AL$3)-$P176</f>
        <v>-171.96233333333333</v>
      </c>
      <c r="AM176" s="135">
        <f>SUM($AE$3:AM$3)-$P176</f>
        <v>-162.036</v>
      </c>
      <c r="AN176" s="135">
        <f>SUM($AE$3:AN$3)-$P176</f>
        <v>-151.28066666666666</v>
      </c>
      <c r="AO176" s="135"/>
      <c r="AP176" s="135"/>
    </row>
    <row r="177" spans="11:42">
      <c r="K177" s="45"/>
      <c r="L177" s="45"/>
      <c r="M177" s="24">
        <f t="shared" si="24"/>
        <v>42216</v>
      </c>
      <c r="N177" s="57">
        <f>$G$25</f>
        <v>2</v>
      </c>
      <c r="O177" s="9">
        <f t="shared" si="25"/>
        <v>0</v>
      </c>
      <c r="P177" s="9">
        <f>SUM($N$5:N177)-SUM($O$5:O177)</f>
        <v>268</v>
      </c>
      <c r="Q177" s="135">
        <f t="shared" si="20"/>
        <v>-262.32111111111112</v>
      </c>
      <c r="R177" s="135">
        <f>SUM($Q$3:R$3)-$P177</f>
        <v>-258.02777777777777</v>
      </c>
      <c r="S177" s="135">
        <f>SUM($Q$3:S$3)-$P177</f>
        <v>-252.51611111111112</v>
      </c>
      <c r="T177" s="135">
        <f>SUM($Q$3:T$3)-$P177</f>
        <v>-248.77222222222221</v>
      </c>
      <c r="U177" s="135">
        <f>SUM($Q$3:U$3)-$P177</f>
        <v>-242.97388888888889</v>
      </c>
      <c r="V177" s="135">
        <f>SUM($Q$3:V$3)-$P177</f>
        <v>-236.0288888888889</v>
      </c>
      <c r="W177" s="135">
        <f>SUM($Q$3:W$3)-$P177</f>
        <v>-229.22722222222222</v>
      </c>
      <c r="X177" s="135">
        <f>SUM($Q$3:X$3)-$P177</f>
        <v>-224.50388888888889</v>
      </c>
      <c r="Y177" s="135">
        <f>SUM($Q$3:Y$3)-$P177</f>
        <v>-219.42222222222222</v>
      </c>
      <c r="Z177" s="135">
        <f>SUM($Q$3:Z$3)-$P177</f>
        <v>-214.12555555555556</v>
      </c>
      <c r="AA177" s="135"/>
      <c r="AC177" s="22">
        <f t="shared" si="22"/>
        <v>42216</v>
      </c>
      <c r="AD177" s="9">
        <f t="shared" si="23"/>
        <v>268</v>
      </c>
      <c r="AE177" s="135">
        <f t="shared" si="21"/>
        <v>-255.68199999999999</v>
      </c>
      <c r="AF177" s="135">
        <f>SUM($AE$3:AF$3)-$P177</f>
        <v>-248.48733333333334</v>
      </c>
      <c r="AG177" s="135">
        <f>SUM($AE$3:AG$3)-$P177</f>
        <v>-236.86699999999999</v>
      </c>
      <c r="AH177" s="135">
        <f>SUM($AE$3:AH$3)-$P177</f>
        <v>-231.29</v>
      </c>
      <c r="AI177" s="135">
        <f>SUM($AE$3:AI$3)-$P177</f>
        <v>-218.46033333333332</v>
      </c>
      <c r="AJ177" s="135">
        <f>SUM($AE$3:AJ$3)-$P177</f>
        <v>-200.15333333333334</v>
      </c>
      <c r="AK177" s="135">
        <f>SUM($AE$3:AK$3)-$P177</f>
        <v>-182.58699999999999</v>
      </c>
      <c r="AL177" s="135">
        <f>SUM($AE$3:AL$3)-$P177</f>
        <v>-173.96233333333333</v>
      </c>
      <c r="AM177" s="135">
        <f>SUM($AE$3:AM$3)-$P177</f>
        <v>-164.036</v>
      </c>
      <c r="AN177" s="135">
        <f>SUM($AE$3:AN$3)-$P177</f>
        <v>-153.28066666666666</v>
      </c>
      <c r="AO177" s="135"/>
      <c r="AP177" s="135"/>
    </row>
    <row r="178" spans="11:42">
      <c r="K178" s="45"/>
      <c r="L178" s="45"/>
      <c r="M178" s="24">
        <f t="shared" si="24"/>
        <v>42217</v>
      </c>
      <c r="N178" s="57">
        <f>$H$25</f>
        <v>2</v>
      </c>
      <c r="O178" s="9">
        <f t="shared" si="25"/>
        <v>0</v>
      </c>
      <c r="P178" s="9">
        <f>SUM($N$5:N178)-SUM($O$5:O178)</f>
        <v>270</v>
      </c>
      <c r="Q178" s="135">
        <f t="shared" si="20"/>
        <v>-264.32111111111112</v>
      </c>
      <c r="R178" s="135">
        <f>SUM($Q$3:R$3)-$P178</f>
        <v>-260.02777777777777</v>
      </c>
      <c r="S178" s="135">
        <f>SUM($Q$3:S$3)-$P178</f>
        <v>-254.51611111111112</v>
      </c>
      <c r="T178" s="135">
        <f>SUM($Q$3:T$3)-$P178</f>
        <v>-250.77222222222221</v>
      </c>
      <c r="U178" s="135">
        <f>SUM($Q$3:U$3)-$P178</f>
        <v>-244.97388888888889</v>
      </c>
      <c r="V178" s="135">
        <f>SUM($Q$3:V$3)-$P178</f>
        <v>-238.0288888888889</v>
      </c>
      <c r="W178" s="135">
        <f>SUM($Q$3:W$3)-$P178</f>
        <v>-231.22722222222222</v>
      </c>
      <c r="X178" s="135">
        <f>SUM($Q$3:X$3)-$P178</f>
        <v>-226.50388888888889</v>
      </c>
      <c r="Y178" s="135">
        <f>SUM($Q$3:Y$3)-$P178</f>
        <v>-221.42222222222222</v>
      </c>
      <c r="Z178" s="135">
        <f>SUM($Q$3:Z$3)-$P178</f>
        <v>-216.12555555555556</v>
      </c>
      <c r="AA178" s="135"/>
      <c r="AC178" s="22">
        <f t="shared" si="22"/>
        <v>42217</v>
      </c>
      <c r="AD178" s="9">
        <f t="shared" si="23"/>
        <v>270</v>
      </c>
      <c r="AE178" s="135">
        <f t="shared" si="21"/>
        <v>-257.68200000000002</v>
      </c>
      <c r="AF178" s="135">
        <f>SUM($AE$3:AF$3)-$P178</f>
        <v>-250.48733333333334</v>
      </c>
      <c r="AG178" s="135">
        <f>SUM($AE$3:AG$3)-$P178</f>
        <v>-238.86699999999999</v>
      </c>
      <c r="AH178" s="135">
        <f>SUM($AE$3:AH$3)-$P178</f>
        <v>-233.29</v>
      </c>
      <c r="AI178" s="135">
        <f>SUM($AE$3:AI$3)-$P178</f>
        <v>-220.46033333333332</v>
      </c>
      <c r="AJ178" s="135">
        <f>SUM($AE$3:AJ$3)-$P178</f>
        <v>-202.15333333333334</v>
      </c>
      <c r="AK178" s="135">
        <f>SUM($AE$3:AK$3)-$P178</f>
        <v>-184.58699999999999</v>
      </c>
      <c r="AL178" s="135">
        <f>SUM($AE$3:AL$3)-$P178</f>
        <v>-175.96233333333333</v>
      </c>
      <c r="AM178" s="135">
        <f>SUM($AE$3:AM$3)-$P178</f>
        <v>-166.036</v>
      </c>
      <c r="AN178" s="135">
        <f>SUM($AE$3:AN$3)-$P178</f>
        <v>-155.28066666666666</v>
      </c>
      <c r="AO178" s="135"/>
      <c r="AP178" s="135"/>
    </row>
    <row r="179" spans="11:42">
      <c r="K179" s="45"/>
      <c r="L179" s="45"/>
      <c r="M179" s="24">
        <f t="shared" si="24"/>
        <v>42218</v>
      </c>
      <c r="N179" s="106">
        <f>$I$25</f>
        <v>0</v>
      </c>
      <c r="O179" s="9">
        <f t="shared" si="25"/>
        <v>0</v>
      </c>
      <c r="P179" s="9">
        <f>SUM($N$5:N179)-SUM($O$5:O179)</f>
        <v>270</v>
      </c>
      <c r="Q179" s="135">
        <f t="shared" si="20"/>
        <v>-264.32111111111112</v>
      </c>
      <c r="R179" s="135">
        <f>SUM($Q$3:R$3)-$P179</f>
        <v>-260.02777777777777</v>
      </c>
      <c r="S179" s="135">
        <f>SUM($Q$3:S$3)-$P179</f>
        <v>-254.51611111111112</v>
      </c>
      <c r="T179" s="135">
        <f>SUM($Q$3:T$3)-$P179</f>
        <v>-250.77222222222221</v>
      </c>
      <c r="U179" s="135">
        <f>SUM($Q$3:U$3)-$P179</f>
        <v>-244.97388888888889</v>
      </c>
      <c r="V179" s="135">
        <f>SUM($Q$3:V$3)-$P179</f>
        <v>-238.0288888888889</v>
      </c>
      <c r="W179" s="135">
        <f>SUM($Q$3:W$3)-$P179</f>
        <v>-231.22722222222222</v>
      </c>
      <c r="X179" s="135">
        <f>SUM($Q$3:X$3)-$P179</f>
        <v>-226.50388888888889</v>
      </c>
      <c r="Y179" s="135">
        <f>SUM($Q$3:Y$3)-$P179</f>
        <v>-221.42222222222222</v>
      </c>
      <c r="Z179" s="135">
        <f>SUM($Q$3:Z$3)-$P179</f>
        <v>-216.12555555555556</v>
      </c>
      <c r="AA179" s="135"/>
      <c r="AC179" s="22">
        <f t="shared" si="22"/>
        <v>42218</v>
      </c>
      <c r="AD179" s="9">
        <f t="shared" si="23"/>
        <v>270</v>
      </c>
      <c r="AE179" s="135">
        <f t="shared" si="21"/>
        <v>-257.68200000000002</v>
      </c>
      <c r="AF179" s="135">
        <f>SUM($AE$3:AF$3)-$P179</f>
        <v>-250.48733333333334</v>
      </c>
      <c r="AG179" s="135">
        <f>SUM($AE$3:AG$3)-$P179</f>
        <v>-238.86699999999999</v>
      </c>
      <c r="AH179" s="135">
        <f>SUM($AE$3:AH$3)-$P179</f>
        <v>-233.29</v>
      </c>
      <c r="AI179" s="135">
        <f>SUM($AE$3:AI$3)-$P179</f>
        <v>-220.46033333333332</v>
      </c>
      <c r="AJ179" s="135">
        <f>SUM($AE$3:AJ$3)-$P179</f>
        <v>-202.15333333333334</v>
      </c>
      <c r="AK179" s="135">
        <f>SUM($AE$3:AK$3)-$P179</f>
        <v>-184.58699999999999</v>
      </c>
      <c r="AL179" s="135">
        <f>SUM($AE$3:AL$3)-$P179</f>
        <v>-175.96233333333333</v>
      </c>
      <c r="AM179" s="135">
        <f>SUM($AE$3:AM$3)-$P179</f>
        <v>-166.036</v>
      </c>
      <c r="AN179" s="135">
        <f>SUM($AE$3:AN$3)-$P179</f>
        <v>-155.28066666666666</v>
      </c>
      <c r="AO179" s="135"/>
      <c r="AP179" s="135"/>
    </row>
    <row r="180" spans="11:42">
      <c r="K180" s="45"/>
      <c r="L180" s="45"/>
      <c r="M180" s="24">
        <f t="shared" si="24"/>
        <v>42219</v>
      </c>
      <c r="N180" s="57">
        <f>$C$25</f>
        <v>1</v>
      </c>
      <c r="O180" s="9">
        <f t="shared" si="25"/>
        <v>0</v>
      </c>
      <c r="P180" s="9">
        <f>SUM($N$5:N180)-SUM($O$5:O180)</f>
        <v>271</v>
      </c>
      <c r="Q180" s="135">
        <f>$Q$3-$P180</f>
        <v>-265.32111111111112</v>
      </c>
      <c r="R180" s="135">
        <f>SUM($Q$3:R$3)-$P180</f>
        <v>-261.02777777777777</v>
      </c>
      <c r="S180" s="135">
        <f>SUM($Q$3:S$3)-$P180</f>
        <v>-255.51611111111112</v>
      </c>
      <c r="T180" s="135">
        <f>SUM($Q$3:T$3)-$P180</f>
        <v>-251.77222222222221</v>
      </c>
      <c r="U180" s="135">
        <f>SUM($Q$3:U$3)-$P180</f>
        <v>-245.97388888888889</v>
      </c>
      <c r="V180" s="135">
        <f>SUM($Q$3:V$3)-$P180</f>
        <v>-239.0288888888889</v>
      </c>
      <c r="W180" s="135">
        <f>SUM($Q$3:W$3)-$P180</f>
        <v>-232.22722222222222</v>
      </c>
      <c r="X180" s="135">
        <f>SUM($Q$3:X$3)-$P180</f>
        <v>-227.50388888888889</v>
      </c>
      <c r="Y180" s="135">
        <f>SUM($Q$3:Y$3)-$P180</f>
        <v>-222.42222222222222</v>
      </c>
      <c r="Z180" s="135">
        <f>SUM($Q$3:Z$3)-$P180</f>
        <v>-217.12555555555556</v>
      </c>
      <c r="AA180" s="135"/>
      <c r="AC180" s="22">
        <f t="shared" si="22"/>
        <v>42219</v>
      </c>
      <c r="AD180" s="9">
        <f t="shared" si="23"/>
        <v>271</v>
      </c>
      <c r="AE180" s="135">
        <f t="shared" si="21"/>
        <v>-258.68200000000002</v>
      </c>
      <c r="AF180" s="135">
        <f>SUM($AE$3:AF$3)-$P180</f>
        <v>-251.48733333333334</v>
      </c>
      <c r="AG180" s="135">
        <f>SUM($AE$3:AG$3)-$P180</f>
        <v>-239.86699999999999</v>
      </c>
      <c r="AH180" s="135">
        <f>SUM($AE$3:AH$3)-$P180</f>
        <v>-234.29</v>
      </c>
      <c r="AI180" s="135">
        <f>SUM($AE$3:AI$3)-$P180</f>
        <v>-221.46033333333332</v>
      </c>
      <c r="AJ180" s="135">
        <f>SUM($AE$3:AJ$3)-$P180</f>
        <v>-203.15333333333334</v>
      </c>
      <c r="AK180" s="135">
        <f>SUM($AE$3:AK$3)-$P180</f>
        <v>-185.58699999999999</v>
      </c>
      <c r="AL180" s="135">
        <f>SUM($AE$3:AL$3)-$P180</f>
        <v>-176.96233333333333</v>
      </c>
      <c r="AM180" s="135">
        <f>SUM($AE$3:AM$3)-$P180</f>
        <v>-167.036</v>
      </c>
      <c r="AN180" s="135">
        <f>SUM($AE$3:AN$3)-$P180</f>
        <v>-156.28066666666666</v>
      </c>
      <c r="AO180" s="135"/>
      <c r="AP180" s="135"/>
    </row>
    <row r="181" spans="11:42">
      <c r="K181" s="45"/>
      <c r="L181" s="45"/>
      <c r="M181" s="24">
        <f t="shared" si="24"/>
        <v>42220</v>
      </c>
      <c r="N181" s="57">
        <f>$D$25</f>
        <v>2</v>
      </c>
      <c r="O181" s="9">
        <f t="shared" si="25"/>
        <v>0</v>
      </c>
      <c r="P181" s="9">
        <f>SUM($N$5:N181)-SUM($O$5:O181)</f>
        <v>273</v>
      </c>
      <c r="Q181" s="135">
        <f t="shared" si="20"/>
        <v>-267.32111111111112</v>
      </c>
      <c r="R181" s="135">
        <f>SUM($Q$3:R$3)-$P181</f>
        <v>-263.02777777777777</v>
      </c>
      <c r="S181" s="135">
        <f>SUM($Q$3:S$3)-$P181</f>
        <v>-257.51611111111112</v>
      </c>
      <c r="T181" s="135">
        <f>SUM($Q$3:T$3)-$P181</f>
        <v>-253.77222222222221</v>
      </c>
      <c r="U181" s="135">
        <f>SUM($Q$3:U$3)-$P181</f>
        <v>-247.97388888888889</v>
      </c>
      <c r="V181" s="135">
        <f>SUM($Q$3:V$3)-$P181</f>
        <v>-241.0288888888889</v>
      </c>
      <c r="W181" s="135">
        <f>SUM($Q$3:W$3)-$P181</f>
        <v>-234.22722222222222</v>
      </c>
      <c r="X181" s="135">
        <f>SUM($Q$3:X$3)-$P181</f>
        <v>-229.50388888888889</v>
      </c>
      <c r="Y181" s="135">
        <f>SUM($Q$3:Y$3)-$P181</f>
        <v>-224.42222222222222</v>
      </c>
      <c r="Z181" s="135">
        <f>SUM($Q$3:Z$3)-$P181</f>
        <v>-219.12555555555556</v>
      </c>
      <c r="AA181" s="135"/>
      <c r="AC181" s="22">
        <f t="shared" si="22"/>
        <v>42220</v>
      </c>
      <c r="AD181" s="9">
        <f t="shared" si="23"/>
        <v>273</v>
      </c>
      <c r="AE181" s="135">
        <f t="shared" si="21"/>
        <v>-260.68200000000002</v>
      </c>
      <c r="AF181" s="135">
        <f>SUM($AE$3:AF$3)-$P181</f>
        <v>-253.48733333333334</v>
      </c>
      <c r="AG181" s="135">
        <f>SUM($AE$3:AG$3)-$P181</f>
        <v>-241.86699999999999</v>
      </c>
      <c r="AH181" s="135">
        <f>SUM($AE$3:AH$3)-$P181</f>
        <v>-236.29</v>
      </c>
      <c r="AI181" s="135">
        <f>SUM($AE$3:AI$3)-$P181</f>
        <v>-223.46033333333332</v>
      </c>
      <c r="AJ181" s="135">
        <f>SUM($AE$3:AJ$3)-$P181</f>
        <v>-205.15333333333334</v>
      </c>
      <c r="AK181" s="135">
        <f>SUM($AE$3:AK$3)-$P181</f>
        <v>-187.58699999999999</v>
      </c>
      <c r="AL181" s="135">
        <f>SUM($AE$3:AL$3)-$P181</f>
        <v>-178.96233333333333</v>
      </c>
      <c r="AM181" s="135">
        <f>SUM($AE$3:AM$3)-$P181</f>
        <v>-169.036</v>
      </c>
      <c r="AN181" s="135">
        <f>SUM($AE$3:AN$3)-$P181</f>
        <v>-158.28066666666666</v>
      </c>
      <c r="AO181" s="135"/>
      <c r="AP181" s="135"/>
    </row>
    <row r="182" spans="11:42">
      <c r="K182" s="45"/>
      <c r="L182" s="45"/>
      <c r="M182" s="24">
        <f t="shared" si="24"/>
        <v>42221</v>
      </c>
      <c r="N182" s="57">
        <f>$E$25</f>
        <v>2</v>
      </c>
      <c r="O182" s="9">
        <f t="shared" si="25"/>
        <v>0</v>
      </c>
      <c r="P182" s="9">
        <f>SUM($N$5:N182)-SUM($O$5:O182)</f>
        <v>275</v>
      </c>
      <c r="Q182" s="135">
        <f t="shared" si="20"/>
        <v>-269.32111111111112</v>
      </c>
      <c r="R182" s="135">
        <f>SUM($Q$3:R$3)-$P182</f>
        <v>-265.02777777777777</v>
      </c>
      <c r="S182" s="135">
        <f>SUM($Q$3:S$3)-$P182</f>
        <v>-259.51611111111112</v>
      </c>
      <c r="T182" s="135">
        <f>SUM($Q$3:T$3)-$P182</f>
        <v>-255.77222222222221</v>
      </c>
      <c r="U182" s="135">
        <f>SUM($Q$3:U$3)-$P182</f>
        <v>-249.97388888888889</v>
      </c>
      <c r="V182" s="135">
        <f>SUM($Q$3:V$3)-$P182</f>
        <v>-243.0288888888889</v>
      </c>
      <c r="W182" s="135">
        <f>SUM($Q$3:W$3)-$P182</f>
        <v>-236.22722222222222</v>
      </c>
      <c r="X182" s="135">
        <f>SUM($Q$3:X$3)-$P182</f>
        <v>-231.50388888888889</v>
      </c>
      <c r="Y182" s="135">
        <f>SUM($Q$3:Y$3)-$P182</f>
        <v>-226.42222222222222</v>
      </c>
      <c r="Z182" s="135">
        <f>SUM($Q$3:Z$3)-$P182</f>
        <v>-221.12555555555556</v>
      </c>
      <c r="AA182" s="135"/>
      <c r="AC182" s="22">
        <f t="shared" si="22"/>
        <v>42221</v>
      </c>
      <c r="AD182" s="9">
        <f t="shared" si="23"/>
        <v>275</v>
      </c>
      <c r="AE182" s="135">
        <f t="shared" si="21"/>
        <v>-262.68200000000002</v>
      </c>
      <c r="AF182" s="135">
        <f>SUM($AE$3:AF$3)-$P182</f>
        <v>-255.48733333333334</v>
      </c>
      <c r="AG182" s="135">
        <f>SUM($AE$3:AG$3)-$P182</f>
        <v>-243.86699999999999</v>
      </c>
      <c r="AH182" s="135">
        <f>SUM($AE$3:AH$3)-$P182</f>
        <v>-238.29</v>
      </c>
      <c r="AI182" s="135">
        <f>SUM($AE$3:AI$3)-$P182</f>
        <v>-225.46033333333332</v>
      </c>
      <c r="AJ182" s="135">
        <f>SUM($AE$3:AJ$3)-$P182</f>
        <v>-207.15333333333334</v>
      </c>
      <c r="AK182" s="135">
        <f>SUM($AE$3:AK$3)-$P182</f>
        <v>-189.58699999999999</v>
      </c>
      <c r="AL182" s="135">
        <f>SUM($AE$3:AL$3)-$P182</f>
        <v>-180.96233333333333</v>
      </c>
      <c r="AM182" s="135">
        <f>SUM($AE$3:AM$3)-$P182</f>
        <v>-171.036</v>
      </c>
      <c r="AN182" s="135">
        <f>SUM($AE$3:AN$3)-$P182</f>
        <v>-160.28066666666666</v>
      </c>
      <c r="AO182" s="135"/>
      <c r="AP182" s="135"/>
    </row>
    <row r="183" spans="11:42">
      <c r="K183" s="45"/>
      <c r="L183" s="45"/>
      <c r="M183" s="24">
        <f t="shared" si="24"/>
        <v>42222</v>
      </c>
      <c r="N183" s="57">
        <f>$F$25</f>
        <v>2</v>
      </c>
      <c r="O183" s="9">
        <f t="shared" si="25"/>
        <v>0</v>
      </c>
      <c r="P183" s="9">
        <f>SUM($N$5:N183)-SUM($O$5:O183)</f>
        <v>277</v>
      </c>
      <c r="Q183" s="135">
        <f t="shared" si="20"/>
        <v>-271.32111111111112</v>
      </c>
      <c r="R183" s="135">
        <f>SUM($Q$3:R$3)-$P183</f>
        <v>-267.02777777777777</v>
      </c>
      <c r="S183" s="135">
        <f>SUM($Q$3:S$3)-$P183</f>
        <v>-261.51611111111112</v>
      </c>
      <c r="T183" s="135">
        <f>SUM($Q$3:T$3)-$P183</f>
        <v>-257.77222222222224</v>
      </c>
      <c r="U183" s="135">
        <f>SUM($Q$3:U$3)-$P183</f>
        <v>-251.97388888888889</v>
      </c>
      <c r="V183" s="135">
        <f>SUM($Q$3:V$3)-$P183</f>
        <v>-245.0288888888889</v>
      </c>
      <c r="W183" s="135">
        <f>SUM($Q$3:W$3)-$P183</f>
        <v>-238.22722222222222</v>
      </c>
      <c r="X183" s="135">
        <f>SUM($Q$3:X$3)-$P183</f>
        <v>-233.50388888888889</v>
      </c>
      <c r="Y183" s="135">
        <f>SUM($Q$3:Y$3)-$P183</f>
        <v>-228.42222222222222</v>
      </c>
      <c r="Z183" s="135">
        <f>SUM($Q$3:Z$3)-$P183</f>
        <v>-223.12555555555556</v>
      </c>
      <c r="AA183" s="135"/>
      <c r="AC183" s="22">
        <f t="shared" si="22"/>
        <v>42222</v>
      </c>
      <c r="AD183" s="9">
        <f t="shared" si="23"/>
        <v>277</v>
      </c>
      <c r="AE183" s="135">
        <f t="shared" si="21"/>
        <v>-264.68200000000002</v>
      </c>
      <c r="AF183" s="135">
        <f>SUM($AE$3:AF$3)-$P183</f>
        <v>-257.48733333333331</v>
      </c>
      <c r="AG183" s="135">
        <f>SUM($AE$3:AG$3)-$P183</f>
        <v>-245.86699999999999</v>
      </c>
      <c r="AH183" s="135">
        <f>SUM($AE$3:AH$3)-$P183</f>
        <v>-240.29</v>
      </c>
      <c r="AI183" s="135">
        <f>SUM($AE$3:AI$3)-$P183</f>
        <v>-227.46033333333332</v>
      </c>
      <c r="AJ183" s="135">
        <f>SUM($AE$3:AJ$3)-$P183</f>
        <v>-209.15333333333334</v>
      </c>
      <c r="AK183" s="135">
        <f>SUM($AE$3:AK$3)-$P183</f>
        <v>-191.58699999999999</v>
      </c>
      <c r="AL183" s="135">
        <f>SUM($AE$3:AL$3)-$P183</f>
        <v>-182.96233333333333</v>
      </c>
      <c r="AM183" s="135">
        <f>SUM($AE$3:AM$3)-$P183</f>
        <v>-173.036</v>
      </c>
      <c r="AN183" s="135">
        <f>SUM($AE$3:AN$3)-$P183</f>
        <v>-162.28066666666666</v>
      </c>
      <c r="AO183" s="135"/>
      <c r="AP183" s="135"/>
    </row>
    <row r="184" spans="11:42">
      <c r="K184" s="45"/>
      <c r="L184" s="45"/>
      <c r="M184" s="24">
        <f t="shared" si="24"/>
        <v>42223</v>
      </c>
      <c r="N184" s="57">
        <f>$G$25</f>
        <v>2</v>
      </c>
      <c r="O184" s="9">
        <f t="shared" si="25"/>
        <v>0</v>
      </c>
      <c r="P184" s="9">
        <f>SUM($N$5:N184)-SUM($O$5:O184)</f>
        <v>279</v>
      </c>
      <c r="Q184" s="135">
        <f t="shared" si="20"/>
        <v>-273.32111111111112</v>
      </c>
      <c r="R184" s="135">
        <f>SUM($Q$3:R$3)-$P184</f>
        <v>-269.02777777777777</v>
      </c>
      <c r="S184" s="135">
        <f>SUM($Q$3:S$3)-$P184</f>
        <v>-263.51611111111112</v>
      </c>
      <c r="T184" s="135">
        <f>SUM($Q$3:T$3)-$P184</f>
        <v>-259.77222222222224</v>
      </c>
      <c r="U184" s="135">
        <f>SUM($Q$3:U$3)-$P184</f>
        <v>-253.97388888888889</v>
      </c>
      <c r="V184" s="135">
        <f>SUM($Q$3:V$3)-$P184</f>
        <v>-247.0288888888889</v>
      </c>
      <c r="W184" s="135">
        <f>SUM($Q$3:W$3)-$P184</f>
        <v>-240.22722222222222</v>
      </c>
      <c r="X184" s="135">
        <f>SUM($Q$3:X$3)-$P184</f>
        <v>-235.50388888888889</v>
      </c>
      <c r="Y184" s="135">
        <f>SUM($Q$3:Y$3)-$P184</f>
        <v>-230.42222222222222</v>
      </c>
      <c r="Z184" s="135">
        <f>SUM($Q$3:Z$3)-$P184</f>
        <v>-225.12555555555556</v>
      </c>
      <c r="AA184" s="135"/>
      <c r="AC184" s="22">
        <f t="shared" si="22"/>
        <v>42223</v>
      </c>
      <c r="AD184" s="9">
        <f t="shared" si="23"/>
        <v>279</v>
      </c>
      <c r="AE184" s="135">
        <f t="shared" si="21"/>
        <v>-266.68200000000002</v>
      </c>
      <c r="AF184" s="135">
        <f>SUM($AE$3:AF$3)-$P184</f>
        <v>-259.48733333333331</v>
      </c>
      <c r="AG184" s="135">
        <f>SUM($AE$3:AG$3)-$P184</f>
        <v>-247.86699999999999</v>
      </c>
      <c r="AH184" s="135">
        <f>SUM($AE$3:AH$3)-$P184</f>
        <v>-242.29</v>
      </c>
      <c r="AI184" s="135">
        <f>SUM($AE$3:AI$3)-$P184</f>
        <v>-229.46033333333332</v>
      </c>
      <c r="AJ184" s="135">
        <f>SUM($AE$3:AJ$3)-$P184</f>
        <v>-211.15333333333334</v>
      </c>
      <c r="AK184" s="135">
        <f>SUM($AE$3:AK$3)-$P184</f>
        <v>-193.58699999999999</v>
      </c>
      <c r="AL184" s="135">
        <f>SUM($AE$3:AL$3)-$P184</f>
        <v>-184.96233333333333</v>
      </c>
      <c r="AM184" s="135">
        <f>SUM($AE$3:AM$3)-$P184</f>
        <v>-175.036</v>
      </c>
      <c r="AN184" s="135">
        <f>SUM($AE$3:AN$3)-$P184</f>
        <v>-164.28066666666666</v>
      </c>
      <c r="AO184" s="135"/>
      <c r="AP184" s="135"/>
    </row>
    <row r="185" spans="11:42">
      <c r="K185" s="45"/>
      <c r="L185" s="45"/>
      <c r="M185" s="24">
        <f t="shared" si="24"/>
        <v>42224</v>
      </c>
      <c r="N185" s="57">
        <f>$H$25</f>
        <v>2</v>
      </c>
      <c r="O185" s="9">
        <f t="shared" si="25"/>
        <v>0</v>
      </c>
      <c r="P185" s="9">
        <f>SUM($N$5:N185)-SUM($O$5:O185)</f>
        <v>281</v>
      </c>
      <c r="Q185" s="135">
        <f t="shared" si="20"/>
        <v>-275.32111111111112</v>
      </c>
      <c r="R185" s="135">
        <f>SUM($Q$3:R$3)-$P185</f>
        <v>-271.02777777777777</v>
      </c>
      <c r="S185" s="135">
        <f>SUM($Q$3:S$3)-$P185</f>
        <v>-265.51611111111112</v>
      </c>
      <c r="T185" s="135">
        <f>SUM($Q$3:T$3)-$P185</f>
        <v>-261.77222222222224</v>
      </c>
      <c r="U185" s="135">
        <f>SUM($Q$3:U$3)-$P185</f>
        <v>-255.97388888888889</v>
      </c>
      <c r="V185" s="135">
        <f>SUM($Q$3:V$3)-$P185</f>
        <v>-249.0288888888889</v>
      </c>
      <c r="W185" s="135">
        <f>SUM($Q$3:W$3)-$P185</f>
        <v>-242.22722222222222</v>
      </c>
      <c r="X185" s="135">
        <f>SUM($Q$3:X$3)-$P185</f>
        <v>-237.50388888888889</v>
      </c>
      <c r="Y185" s="135">
        <f>SUM($Q$3:Y$3)-$P185</f>
        <v>-232.42222222222222</v>
      </c>
      <c r="Z185" s="135">
        <f>SUM($Q$3:Z$3)-$P185</f>
        <v>-227.12555555555556</v>
      </c>
      <c r="AA185" s="135"/>
      <c r="AC185" s="22">
        <f t="shared" si="22"/>
        <v>42224</v>
      </c>
      <c r="AD185" s="9">
        <f t="shared" si="23"/>
        <v>281</v>
      </c>
      <c r="AE185" s="135">
        <f t="shared" si="21"/>
        <v>-268.68200000000002</v>
      </c>
      <c r="AF185" s="135">
        <f>SUM($AE$3:AF$3)-$P185</f>
        <v>-261.48733333333331</v>
      </c>
      <c r="AG185" s="135">
        <f>SUM($AE$3:AG$3)-$P185</f>
        <v>-249.86699999999999</v>
      </c>
      <c r="AH185" s="135">
        <f>SUM($AE$3:AH$3)-$P185</f>
        <v>-244.29</v>
      </c>
      <c r="AI185" s="135">
        <f>SUM($AE$3:AI$3)-$P185</f>
        <v>-231.46033333333332</v>
      </c>
      <c r="AJ185" s="135">
        <f>SUM($AE$3:AJ$3)-$P185</f>
        <v>-213.15333333333334</v>
      </c>
      <c r="AK185" s="135">
        <f>SUM($AE$3:AK$3)-$P185</f>
        <v>-195.58699999999999</v>
      </c>
      <c r="AL185" s="135">
        <f>SUM($AE$3:AL$3)-$P185</f>
        <v>-186.96233333333333</v>
      </c>
      <c r="AM185" s="135">
        <f>SUM($AE$3:AM$3)-$P185</f>
        <v>-177.036</v>
      </c>
      <c r="AN185" s="135">
        <f>SUM($AE$3:AN$3)-$P185</f>
        <v>-166.28066666666666</v>
      </c>
      <c r="AO185" s="135"/>
      <c r="AP185" s="135"/>
    </row>
    <row r="186" spans="11:42">
      <c r="K186" s="45"/>
      <c r="L186" s="45"/>
      <c r="M186" s="24">
        <f t="shared" si="24"/>
        <v>42225</v>
      </c>
      <c r="N186" s="106">
        <f>$I$25</f>
        <v>0</v>
      </c>
      <c r="O186" s="9">
        <f t="shared" si="25"/>
        <v>0</v>
      </c>
      <c r="P186" s="9">
        <f>SUM($N$5:N186)-SUM($O$5:O186)</f>
        <v>281</v>
      </c>
      <c r="Q186" s="135">
        <f>$Q$3-$P186</f>
        <v>-275.32111111111112</v>
      </c>
      <c r="R186" s="135">
        <f>SUM($Q$3:R$3)-$P186</f>
        <v>-271.02777777777777</v>
      </c>
      <c r="S186" s="135">
        <f>SUM($Q$3:S$3)-$P186</f>
        <v>-265.51611111111112</v>
      </c>
      <c r="T186" s="135">
        <f>SUM($Q$3:T$3)-$P186</f>
        <v>-261.77222222222224</v>
      </c>
      <c r="U186" s="135">
        <f>SUM($Q$3:U$3)-$P186</f>
        <v>-255.97388888888889</v>
      </c>
      <c r="V186" s="135">
        <f>SUM($Q$3:V$3)-$P186</f>
        <v>-249.0288888888889</v>
      </c>
      <c r="W186" s="135">
        <f>SUM($Q$3:W$3)-$P186</f>
        <v>-242.22722222222222</v>
      </c>
      <c r="X186" s="135">
        <f>SUM($Q$3:X$3)-$P186</f>
        <v>-237.50388888888889</v>
      </c>
      <c r="Y186" s="135">
        <f>SUM($Q$3:Y$3)-$P186</f>
        <v>-232.42222222222222</v>
      </c>
      <c r="Z186" s="135">
        <f>SUM($Q$3:Z$3)-$P186</f>
        <v>-227.12555555555556</v>
      </c>
      <c r="AA186" s="135"/>
      <c r="AC186" s="22">
        <f t="shared" si="22"/>
        <v>42225</v>
      </c>
      <c r="AD186" s="9">
        <f t="shared" si="23"/>
        <v>281</v>
      </c>
      <c r="AE186" s="135">
        <f t="shared" si="21"/>
        <v>-268.68200000000002</v>
      </c>
      <c r="AF186" s="135">
        <f>SUM($AE$3:AF$3)-$P186</f>
        <v>-261.48733333333331</v>
      </c>
      <c r="AG186" s="135">
        <f>SUM($AE$3:AG$3)-$P186</f>
        <v>-249.86699999999999</v>
      </c>
      <c r="AH186" s="135">
        <f>SUM($AE$3:AH$3)-$P186</f>
        <v>-244.29</v>
      </c>
      <c r="AI186" s="135">
        <f>SUM($AE$3:AI$3)-$P186</f>
        <v>-231.46033333333332</v>
      </c>
      <c r="AJ186" s="135">
        <f>SUM($AE$3:AJ$3)-$P186</f>
        <v>-213.15333333333334</v>
      </c>
      <c r="AK186" s="135">
        <f>SUM($AE$3:AK$3)-$P186</f>
        <v>-195.58699999999999</v>
      </c>
      <c r="AL186" s="135">
        <f>SUM($AE$3:AL$3)-$P186</f>
        <v>-186.96233333333333</v>
      </c>
      <c r="AM186" s="135">
        <f>SUM($AE$3:AM$3)-$P186</f>
        <v>-177.036</v>
      </c>
      <c r="AN186" s="135">
        <f>SUM($AE$3:AN$3)-$P186</f>
        <v>-166.28066666666666</v>
      </c>
      <c r="AO186" s="135"/>
      <c r="AP186" s="135"/>
    </row>
    <row r="187" spans="11:42">
      <c r="K187" s="45"/>
      <c r="L187" s="45"/>
      <c r="M187" s="24">
        <f t="shared" si="24"/>
        <v>42226</v>
      </c>
      <c r="N187" s="57">
        <f>$C$25</f>
        <v>1</v>
      </c>
      <c r="O187" s="9">
        <f t="shared" si="25"/>
        <v>0</v>
      </c>
      <c r="P187" s="9">
        <f>SUM($N$5:N187)-SUM($O$5:O187)</f>
        <v>282</v>
      </c>
      <c r="Q187" s="135">
        <f t="shared" si="20"/>
        <v>-276.32111111111112</v>
      </c>
      <c r="R187" s="135">
        <f>SUM($Q$3:R$3)-$P187</f>
        <v>-272.02777777777777</v>
      </c>
      <c r="S187" s="135">
        <f>SUM($Q$3:S$3)-$P187</f>
        <v>-266.51611111111112</v>
      </c>
      <c r="T187" s="135">
        <f>SUM($Q$3:T$3)-$P187</f>
        <v>-262.77222222222224</v>
      </c>
      <c r="U187" s="135">
        <f>SUM($Q$3:U$3)-$P187</f>
        <v>-256.97388888888889</v>
      </c>
      <c r="V187" s="135">
        <f>SUM($Q$3:V$3)-$P187</f>
        <v>-250.0288888888889</v>
      </c>
      <c r="W187" s="135">
        <f>SUM($Q$3:W$3)-$P187</f>
        <v>-243.22722222222222</v>
      </c>
      <c r="X187" s="135">
        <f>SUM($Q$3:X$3)-$P187</f>
        <v>-238.50388888888889</v>
      </c>
      <c r="Y187" s="135">
        <f>SUM($Q$3:Y$3)-$P187</f>
        <v>-233.42222222222222</v>
      </c>
      <c r="Z187" s="135">
        <f>SUM($Q$3:Z$3)-$P187</f>
        <v>-228.12555555555556</v>
      </c>
      <c r="AA187" s="135"/>
      <c r="AC187" s="22">
        <f t="shared" si="22"/>
        <v>42226</v>
      </c>
      <c r="AD187" s="9">
        <f t="shared" si="23"/>
        <v>282</v>
      </c>
      <c r="AE187" s="135">
        <f t="shared" si="21"/>
        <v>-269.68200000000002</v>
      </c>
      <c r="AF187" s="135">
        <f>SUM($AE$3:AF$3)-$P187</f>
        <v>-262.48733333333331</v>
      </c>
      <c r="AG187" s="135">
        <f>SUM($AE$3:AG$3)-$P187</f>
        <v>-250.86699999999999</v>
      </c>
      <c r="AH187" s="135">
        <f>SUM($AE$3:AH$3)-$P187</f>
        <v>-245.29</v>
      </c>
      <c r="AI187" s="135">
        <f>SUM($AE$3:AI$3)-$P187</f>
        <v>-232.46033333333332</v>
      </c>
      <c r="AJ187" s="135">
        <f>SUM($AE$3:AJ$3)-$P187</f>
        <v>-214.15333333333334</v>
      </c>
      <c r="AK187" s="135">
        <f>SUM($AE$3:AK$3)-$P187</f>
        <v>-196.58699999999999</v>
      </c>
      <c r="AL187" s="135">
        <f>SUM($AE$3:AL$3)-$P187</f>
        <v>-187.96233333333333</v>
      </c>
      <c r="AM187" s="135">
        <f>SUM($AE$3:AM$3)-$P187</f>
        <v>-178.036</v>
      </c>
      <c r="AN187" s="135">
        <f>SUM($AE$3:AN$3)-$P187</f>
        <v>-167.28066666666666</v>
      </c>
      <c r="AO187" s="135"/>
      <c r="AP187" s="135"/>
    </row>
    <row r="188" spans="11:42">
      <c r="K188" s="45"/>
      <c r="L188" s="45"/>
      <c r="M188" s="24">
        <f t="shared" si="24"/>
        <v>42227</v>
      </c>
      <c r="N188" s="57">
        <f>$D$25</f>
        <v>2</v>
      </c>
      <c r="O188" s="9">
        <f t="shared" si="25"/>
        <v>0</v>
      </c>
      <c r="P188" s="9">
        <f>SUM($N$5:N188)-SUM($O$5:O188)</f>
        <v>284</v>
      </c>
      <c r="Q188" s="135">
        <f t="shared" si="20"/>
        <v>-278.32111111111112</v>
      </c>
      <c r="R188" s="135">
        <f>SUM($Q$3:R$3)-$P188</f>
        <v>-274.02777777777777</v>
      </c>
      <c r="S188" s="135">
        <f>SUM($Q$3:S$3)-$P188</f>
        <v>-268.51611111111112</v>
      </c>
      <c r="T188" s="135">
        <f>SUM($Q$3:T$3)-$P188</f>
        <v>-264.77222222222224</v>
      </c>
      <c r="U188" s="135">
        <f>SUM($Q$3:U$3)-$P188</f>
        <v>-258.97388888888889</v>
      </c>
      <c r="V188" s="135">
        <f>SUM($Q$3:V$3)-$P188</f>
        <v>-252.0288888888889</v>
      </c>
      <c r="W188" s="135">
        <f>SUM($Q$3:W$3)-$P188</f>
        <v>-245.22722222222222</v>
      </c>
      <c r="X188" s="135">
        <f>SUM($Q$3:X$3)-$P188</f>
        <v>-240.50388888888889</v>
      </c>
      <c r="Y188" s="135">
        <f>SUM($Q$3:Y$3)-$P188</f>
        <v>-235.42222222222222</v>
      </c>
      <c r="Z188" s="135">
        <f>SUM($Q$3:Z$3)-$P188</f>
        <v>-230.12555555555556</v>
      </c>
      <c r="AA188" s="135"/>
      <c r="AC188" s="22">
        <f t="shared" si="22"/>
        <v>42227</v>
      </c>
      <c r="AD188" s="9">
        <f t="shared" si="23"/>
        <v>284</v>
      </c>
      <c r="AE188" s="135">
        <f t="shared" si="21"/>
        <v>-271.68200000000002</v>
      </c>
      <c r="AF188" s="135">
        <f>SUM($AE$3:AF$3)-$P188</f>
        <v>-264.48733333333331</v>
      </c>
      <c r="AG188" s="135">
        <f>SUM($AE$3:AG$3)-$P188</f>
        <v>-252.86699999999999</v>
      </c>
      <c r="AH188" s="135">
        <f>SUM($AE$3:AH$3)-$P188</f>
        <v>-247.29</v>
      </c>
      <c r="AI188" s="135">
        <f>SUM($AE$3:AI$3)-$P188</f>
        <v>-234.46033333333332</v>
      </c>
      <c r="AJ188" s="135">
        <f>SUM($AE$3:AJ$3)-$P188</f>
        <v>-216.15333333333334</v>
      </c>
      <c r="AK188" s="135">
        <f>SUM($AE$3:AK$3)-$P188</f>
        <v>-198.58699999999999</v>
      </c>
      <c r="AL188" s="135">
        <f>SUM($AE$3:AL$3)-$P188</f>
        <v>-189.96233333333333</v>
      </c>
      <c r="AM188" s="135">
        <f>SUM($AE$3:AM$3)-$P188</f>
        <v>-180.036</v>
      </c>
      <c r="AN188" s="135">
        <f>SUM($AE$3:AN$3)-$P188</f>
        <v>-169.28066666666666</v>
      </c>
      <c r="AO188" s="135"/>
      <c r="AP188" s="135"/>
    </row>
    <row r="189" spans="11:42">
      <c r="K189" s="45"/>
      <c r="L189" s="45"/>
      <c r="M189" s="24">
        <f t="shared" si="24"/>
        <v>42228</v>
      </c>
      <c r="N189" s="57">
        <f>$E$25</f>
        <v>2</v>
      </c>
      <c r="O189" s="9">
        <f t="shared" si="25"/>
        <v>0</v>
      </c>
      <c r="P189" s="9">
        <f>SUM($N$5:N189)-SUM($O$5:O189)</f>
        <v>286</v>
      </c>
      <c r="Q189" s="135">
        <f t="shared" si="20"/>
        <v>-280.32111111111112</v>
      </c>
      <c r="R189" s="135">
        <f>SUM($Q$3:R$3)-$P189</f>
        <v>-276.02777777777777</v>
      </c>
      <c r="S189" s="135">
        <f>SUM($Q$3:S$3)-$P189</f>
        <v>-270.51611111111112</v>
      </c>
      <c r="T189" s="135">
        <f>SUM($Q$3:T$3)-$P189</f>
        <v>-266.77222222222224</v>
      </c>
      <c r="U189" s="135">
        <f>SUM($Q$3:U$3)-$P189</f>
        <v>-260.97388888888889</v>
      </c>
      <c r="V189" s="135">
        <f>SUM($Q$3:V$3)-$P189</f>
        <v>-254.0288888888889</v>
      </c>
      <c r="W189" s="135">
        <f>SUM($Q$3:W$3)-$P189</f>
        <v>-247.22722222222222</v>
      </c>
      <c r="X189" s="135">
        <f>SUM($Q$3:X$3)-$P189</f>
        <v>-242.50388888888889</v>
      </c>
      <c r="Y189" s="135">
        <f>SUM($Q$3:Y$3)-$P189</f>
        <v>-237.42222222222222</v>
      </c>
      <c r="Z189" s="135">
        <f>SUM($Q$3:Z$3)-$P189</f>
        <v>-232.12555555555556</v>
      </c>
      <c r="AA189" s="135"/>
      <c r="AC189" s="22">
        <f t="shared" si="22"/>
        <v>42228</v>
      </c>
      <c r="AD189" s="9">
        <f t="shared" si="23"/>
        <v>286</v>
      </c>
      <c r="AE189" s="135">
        <f t="shared" si="21"/>
        <v>-273.68200000000002</v>
      </c>
      <c r="AF189" s="135">
        <f>SUM($AE$3:AF$3)-$P189</f>
        <v>-266.48733333333331</v>
      </c>
      <c r="AG189" s="135">
        <f>SUM($AE$3:AG$3)-$P189</f>
        <v>-254.86699999999999</v>
      </c>
      <c r="AH189" s="135">
        <f>SUM($AE$3:AH$3)-$P189</f>
        <v>-249.29</v>
      </c>
      <c r="AI189" s="135">
        <f>SUM($AE$3:AI$3)-$P189</f>
        <v>-236.46033333333332</v>
      </c>
      <c r="AJ189" s="135">
        <f>SUM($AE$3:AJ$3)-$P189</f>
        <v>-218.15333333333334</v>
      </c>
      <c r="AK189" s="135">
        <f>SUM($AE$3:AK$3)-$P189</f>
        <v>-200.58699999999999</v>
      </c>
      <c r="AL189" s="135">
        <f>SUM($AE$3:AL$3)-$P189</f>
        <v>-191.96233333333333</v>
      </c>
      <c r="AM189" s="135">
        <f>SUM($AE$3:AM$3)-$P189</f>
        <v>-182.036</v>
      </c>
      <c r="AN189" s="135">
        <f>SUM($AE$3:AN$3)-$P189</f>
        <v>-171.28066666666666</v>
      </c>
      <c r="AO189" s="135"/>
      <c r="AP189" s="135"/>
    </row>
    <row r="190" spans="11:42">
      <c r="K190" s="45"/>
      <c r="L190" s="45"/>
      <c r="M190" s="24">
        <f t="shared" si="24"/>
        <v>42229</v>
      </c>
      <c r="N190" s="57">
        <f>$F$25</f>
        <v>2</v>
      </c>
      <c r="O190" s="9">
        <f t="shared" si="25"/>
        <v>0</v>
      </c>
      <c r="P190" s="9">
        <f>SUM($N$5:N190)-SUM($O$5:O190)</f>
        <v>288</v>
      </c>
      <c r="Q190" s="135">
        <f t="shared" si="20"/>
        <v>-282.32111111111112</v>
      </c>
      <c r="R190" s="135">
        <f>SUM($Q$3:R$3)-$P190</f>
        <v>-278.02777777777777</v>
      </c>
      <c r="S190" s="135">
        <f>SUM($Q$3:S$3)-$P190</f>
        <v>-272.51611111111112</v>
      </c>
      <c r="T190" s="135">
        <f>SUM($Q$3:T$3)-$P190</f>
        <v>-268.77222222222224</v>
      </c>
      <c r="U190" s="135">
        <f>SUM($Q$3:U$3)-$P190</f>
        <v>-262.97388888888889</v>
      </c>
      <c r="V190" s="135">
        <f>SUM($Q$3:V$3)-$P190</f>
        <v>-256.0288888888889</v>
      </c>
      <c r="W190" s="135">
        <f>SUM($Q$3:W$3)-$P190</f>
        <v>-249.22722222222222</v>
      </c>
      <c r="X190" s="135">
        <f>SUM($Q$3:X$3)-$P190</f>
        <v>-244.50388888888889</v>
      </c>
      <c r="Y190" s="135">
        <f>SUM($Q$3:Y$3)-$P190</f>
        <v>-239.42222222222222</v>
      </c>
      <c r="Z190" s="135">
        <f>SUM($Q$3:Z$3)-$P190</f>
        <v>-234.12555555555556</v>
      </c>
      <c r="AA190" s="135"/>
      <c r="AC190" s="22">
        <f t="shared" si="22"/>
        <v>42229</v>
      </c>
      <c r="AD190" s="9">
        <f t="shared" si="23"/>
        <v>288</v>
      </c>
      <c r="AE190" s="135">
        <f t="shared" si="21"/>
        <v>-275.68200000000002</v>
      </c>
      <c r="AF190" s="135">
        <f>SUM($AE$3:AF$3)-$P190</f>
        <v>-268.48733333333331</v>
      </c>
      <c r="AG190" s="135">
        <f>SUM($AE$3:AG$3)-$P190</f>
        <v>-256.86700000000002</v>
      </c>
      <c r="AH190" s="135">
        <f>SUM($AE$3:AH$3)-$P190</f>
        <v>-251.29</v>
      </c>
      <c r="AI190" s="135">
        <f>SUM($AE$3:AI$3)-$P190</f>
        <v>-238.46033333333332</v>
      </c>
      <c r="AJ190" s="135">
        <f>SUM($AE$3:AJ$3)-$P190</f>
        <v>-220.15333333333334</v>
      </c>
      <c r="AK190" s="135">
        <f>SUM($AE$3:AK$3)-$P190</f>
        <v>-202.58699999999999</v>
      </c>
      <c r="AL190" s="135">
        <f>SUM($AE$3:AL$3)-$P190</f>
        <v>-193.96233333333333</v>
      </c>
      <c r="AM190" s="135">
        <f>SUM($AE$3:AM$3)-$P190</f>
        <v>-184.036</v>
      </c>
      <c r="AN190" s="135">
        <f>SUM($AE$3:AN$3)-$P190</f>
        <v>-173.28066666666666</v>
      </c>
      <c r="AO190" s="135"/>
      <c r="AP190" s="135"/>
    </row>
    <row r="191" spans="11:42">
      <c r="K191" s="45"/>
      <c r="L191" s="45"/>
      <c r="M191" s="24">
        <f t="shared" si="24"/>
        <v>42230</v>
      </c>
      <c r="N191" s="57">
        <f>$G$25</f>
        <v>2</v>
      </c>
      <c r="O191" s="9">
        <f t="shared" si="25"/>
        <v>0</v>
      </c>
      <c r="P191" s="9">
        <f>SUM($N$5:N191)-SUM($O$5:O191)</f>
        <v>290</v>
      </c>
      <c r="Q191" s="135">
        <f t="shared" si="20"/>
        <v>-284.32111111111112</v>
      </c>
      <c r="R191" s="135">
        <f>SUM($Q$3:R$3)-$P191</f>
        <v>-280.02777777777777</v>
      </c>
      <c r="S191" s="135">
        <f>SUM($Q$3:S$3)-$P191</f>
        <v>-274.51611111111112</v>
      </c>
      <c r="T191" s="135">
        <f>SUM($Q$3:T$3)-$P191</f>
        <v>-270.77222222222224</v>
      </c>
      <c r="U191" s="135">
        <f>SUM($Q$3:U$3)-$P191</f>
        <v>-264.97388888888889</v>
      </c>
      <c r="V191" s="135">
        <f>SUM($Q$3:V$3)-$P191</f>
        <v>-258.0288888888889</v>
      </c>
      <c r="W191" s="135">
        <f>SUM($Q$3:W$3)-$P191</f>
        <v>-251.22722222222222</v>
      </c>
      <c r="X191" s="135">
        <f>SUM($Q$3:X$3)-$P191</f>
        <v>-246.50388888888889</v>
      </c>
      <c r="Y191" s="135">
        <f>SUM($Q$3:Y$3)-$P191</f>
        <v>-241.42222222222222</v>
      </c>
      <c r="Z191" s="135">
        <f>SUM($Q$3:Z$3)-$P191</f>
        <v>-236.12555555555556</v>
      </c>
      <c r="AA191" s="135"/>
      <c r="AC191" s="22">
        <f t="shared" si="22"/>
        <v>42230</v>
      </c>
      <c r="AD191" s="9">
        <f t="shared" si="23"/>
        <v>290</v>
      </c>
      <c r="AE191" s="135">
        <f t="shared" si="21"/>
        <v>-277.68200000000002</v>
      </c>
      <c r="AF191" s="135">
        <f>SUM($AE$3:AF$3)-$P191</f>
        <v>-270.48733333333331</v>
      </c>
      <c r="AG191" s="135">
        <f>SUM($AE$3:AG$3)-$P191</f>
        <v>-258.86700000000002</v>
      </c>
      <c r="AH191" s="135">
        <f>SUM($AE$3:AH$3)-$P191</f>
        <v>-253.29</v>
      </c>
      <c r="AI191" s="135">
        <f>SUM($AE$3:AI$3)-$P191</f>
        <v>-240.46033333333332</v>
      </c>
      <c r="AJ191" s="135">
        <f>SUM($AE$3:AJ$3)-$P191</f>
        <v>-222.15333333333334</v>
      </c>
      <c r="AK191" s="135">
        <f>SUM($AE$3:AK$3)-$P191</f>
        <v>-204.58699999999999</v>
      </c>
      <c r="AL191" s="135">
        <f>SUM($AE$3:AL$3)-$P191</f>
        <v>-195.96233333333333</v>
      </c>
      <c r="AM191" s="135">
        <f>SUM($AE$3:AM$3)-$P191</f>
        <v>-186.036</v>
      </c>
      <c r="AN191" s="135">
        <f>SUM($AE$3:AN$3)-$P191</f>
        <v>-175.28066666666666</v>
      </c>
      <c r="AO191" s="135"/>
      <c r="AP191" s="135"/>
    </row>
    <row r="192" spans="11:42">
      <c r="K192" s="45"/>
      <c r="L192" s="45"/>
      <c r="M192" s="24">
        <f t="shared" si="24"/>
        <v>42231</v>
      </c>
      <c r="N192" s="57">
        <f>$H$25</f>
        <v>2</v>
      </c>
      <c r="O192" s="9">
        <f t="shared" si="25"/>
        <v>0</v>
      </c>
      <c r="P192" s="9">
        <f>SUM($N$5:N192)-SUM($O$5:O192)</f>
        <v>292</v>
      </c>
      <c r="Q192" s="135">
        <f>$Q$3-$P192</f>
        <v>-286.32111111111112</v>
      </c>
      <c r="R192" s="135">
        <f>SUM($Q$3:R$3)-$P192</f>
        <v>-282.02777777777777</v>
      </c>
      <c r="S192" s="135">
        <f>SUM($Q$3:S$3)-$P192</f>
        <v>-276.51611111111112</v>
      </c>
      <c r="T192" s="135">
        <f>SUM($Q$3:T$3)-$P192</f>
        <v>-272.77222222222224</v>
      </c>
      <c r="U192" s="135">
        <f>SUM($Q$3:U$3)-$P192</f>
        <v>-266.97388888888889</v>
      </c>
      <c r="V192" s="135">
        <f>SUM($Q$3:V$3)-$P192</f>
        <v>-260.0288888888889</v>
      </c>
      <c r="W192" s="135">
        <f>SUM($Q$3:W$3)-$P192</f>
        <v>-253.22722222222222</v>
      </c>
      <c r="X192" s="135">
        <f>SUM($Q$3:X$3)-$P192</f>
        <v>-248.50388888888889</v>
      </c>
      <c r="Y192" s="135">
        <f>SUM($Q$3:Y$3)-$P192</f>
        <v>-243.42222222222222</v>
      </c>
      <c r="Z192" s="135">
        <f>SUM($Q$3:Z$3)-$P192</f>
        <v>-238.12555555555556</v>
      </c>
      <c r="AA192" s="135"/>
      <c r="AC192" s="22">
        <f t="shared" si="22"/>
        <v>42231</v>
      </c>
      <c r="AD192" s="9">
        <f t="shared" si="23"/>
        <v>292</v>
      </c>
      <c r="AE192" s="135">
        <f t="shared" si="21"/>
        <v>-279.68200000000002</v>
      </c>
      <c r="AF192" s="135">
        <f>SUM($AE$3:AF$3)-$P192</f>
        <v>-272.48733333333331</v>
      </c>
      <c r="AG192" s="135">
        <f>SUM($AE$3:AG$3)-$P192</f>
        <v>-260.86700000000002</v>
      </c>
      <c r="AH192" s="135">
        <f>SUM($AE$3:AH$3)-$P192</f>
        <v>-255.29</v>
      </c>
      <c r="AI192" s="135">
        <f>SUM($AE$3:AI$3)-$P192</f>
        <v>-242.46033333333332</v>
      </c>
      <c r="AJ192" s="135">
        <f>SUM($AE$3:AJ$3)-$P192</f>
        <v>-224.15333333333334</v>
      </c>
      <c r="AK192" s="135">
        <f>SUM($AE$3:AK$3)-$P192</f>
        <v>-206.58699999999999</v>
      </c>
      <c r="AL192" s="135">
        <f>SUM($AE$3:AL$3)-$P192</f>
        <v>-197.96233333333333</v>
      </c>
      <c r="AM192" s="135">
        <f>SUM($AE$3:AM$3)-$P192</f>
        <v>-188.036</v>
      </c>
      <c r="AN192" s="135">
        <f>SUM($AE$3:AN$3)-$P192</f>
        <v>-177.28066666666666</v>
      </c>
      <c r="AO192" s="135"/>
      <c r="AP192" s="135"/>
    </row>
    <row r="193" spans="11:42">
      <c r="K193" s="45"/>
      <c r="L193" s="45"/>
      <c r="M193" s="24">
        <f t="shared" si="24"/>
        <v>42232</v>
      </c>
      <c r="N193" s="106">
        <f>$I$25</f>
        <v>0</v>
      </c>
      <c r="O193" s="9">
        <f t="shared" si="25"/>
        <v>0</v>
      </c>
      <c r="P193" s="9">
        <f>SUM($N$5:N193)-SUM($O$5:O193)</f>
        <v>292</v>
      </c>
      <c r="Q193" s="135">
        <f t="shared" si="20"/>
        <v>-286.32111111111112</v>
      </c>
      <c r="R193" s="135">
        <f>SUM($Q$3:R$3)-$P193</f>
        <v>-282.02777777777777</v>
      </c>
      <c r="S193" s="135">
        <f>SUM($Q$3:S$3)-$P193</f>
        <v>-276.51611111111112</v>
      </c>
      <c r="T193" s="135">
        <f>SUM($Q$3:T$3)-$P193</f>
        <v>-272.77222222222224</v>
      </c>
      <c r="U193" s="135">
        <f>SUM($Q$3:U$3)-$P193</f>
        <v>-266.97388888888889</v>
      </c>
      <c r="V193" s="135">
        <f>SUM($Q$3:V$3)-$P193</f>
        <v>-260.0288888888889</v>
      </c>
      <c r="W193" s="135">
        <f>SUM($Q$3:W$3)-$P193</f>
        <v>-253.22722222222222</v>
      </c>
      <c r="X193" s="135">
        <f>SUM($Q$3:X$3)-$P193</f>
        <v>-248.50388888888889</v>
      </c>
      <c r="Y193" s="135">
        <f>SUM($Q$3:Y$3)-$P193</f>
        <v>-243.42222222222222</v>
      </c>
      <c r="Z193" s="135">
        <f>SUM($Q$3:Z$3)-$P193</f>
        <v>-238.12555555555556</v>
      </c>
      <c r="AA193" s="135"/>
      <c r="AC193" s="22">
        <f t="shared" si="22"/>
        <v>42232</v>
      </c>
      <c r="AD193" s="9">
        <f t="shared" si="23"/>
        <v>292</v>
      </c>
      <c r="AE193" s="135">
        <f t="shared" si="21"/>
        <v>-279.68200000000002</v>
      </c>
      <c r="AF193" s="135">
        <f>SUM($AE$3:AF$3)-$P193</f>
        <v>-272.48733333333331</v>
      </c>
      <c r="AG193" s="135">
        <f>SUM($AE$3:AG$3)-$P193</f>
        <v>-260.86700000000002</v>
      </c>
      <c r="AH193" s="135">
        <f>SUM($AE$3:AH$3)-$P193</f>
        <v>-255.29</v>
      </c>
      <c r="AI193" s="135">
        <f>SUM($AE$3:AI$3)-$P193</f>
        <v>-242.46033333333332</v>
      </c>
      <c r="AJ193" s="135">
        <f>SUM($AE$3:AJ$3)-$P193</f>
        <v>-224.15333333333334</v>
      </c>
      <c r="AK193" s="135">
        <f>SUM($AE$3:AK$3)-$P193</f>
        <v>-206.58699999999999</v>
      </c>
      <c r="AL193" s="135">
        <f>SUM($AE$3:AL$3)-$P193</f>
        <v>-197.96233333333333</v>
      </c>
      <c r="AM193" s="135">
        <f>SUM($AE$3:AM$3)-$P193</f>
        <v>-188.036</v>
      </c>
      <c r="AN193" s="135">
        <f>SUM($AE$3:AN$3)-$P193</f>
        <v>-177.28066666666666</v>
      </c>
      <c r="AO193" s="135"/>
      <c r="AP193" s="135"/>
    </row>
    <row r="194" spans="11:42">
      <c r="K194" s="45"/>
      <c r="L194" s="45"/>
      <c r="M194" s="24">
        <f t="shared" si="24"/>
        <v>42233</v>
      </c>
      <c r="N194" s="57">
        <f>$C$25</f>
        <v>1</v>
      </c>
      <c r="O194" s="9">
        <f t="shared" si="25"/>
        <v>0</v>
      </c>
      <c r="P194" s="9">
        <f>SUM($N$5:N194)-SUM($O$5:O194)</f>
        <v>293</v>
      </c>
      <c r="Q194" s="135">
        <f t="shared" si="20"/>
        <v>-287.32111111111112</v>
      </c>
      <c r="R194" s="135">
        <f>SUM($Q$3:R$3)-$P194</f>
        <v>-283.02777777777777</v>
      </c>
      <c r="S194" s="135">
        <f>SUM($Q$3:S$3)-$P194</f>
        <v>-277.51611111111112</v>
      </c>
      <c r="T194" s="135">
        <f>SUM($Q$3:T$3)-$P194</f>
        <v>-273.77222222222224</v>
      </c>
      <c r="U194" s="135">
        <f>SUM($Q$3:U$3)-$P194</f>
        <v>-267.97388888888889</v>
      </c>
      <c r="V194" s="135">
        <f>SUM($Q$3:V$3)-$P194</f>
        <v>-261.0288888888889</v>
      </c>
      <c r="W194" s="135">
        <f>SUM($Q$3:W$3)-$P194</f>
        <v>-254.22722222222222</v>
      </c>
      <c r="X194" s="135">
        <f>SUM($Q$3:X$3)-$P194</f>
        <v>-249.50388888888889</v>
      </c>
      <c r="Y194" s="135">
        <f>SUM($Q$3:Y$3)-$P194</f>
        <v>-244.42222222222222</v>
      </c>
      <c r="Z194" s="135">
        <f>SUM($Q$3:Z$3)-$P194</f>
        <v>-239.12555555555556</v>
      </c>
      <c r="AA194" s="135"/>
      <c r="AC194" s="22">
        <f t="shared" si="22"/>
        <v>42233</v>
      </c>
      <c r="AD194" s="9">
        <f t="shared" si="23"/>
        <v>293</v>
      </c>
      <c r="AE194" s="135">
        <f t="shared" si="21"/>
        <v>-280.68200000000002</v>
      </c>
      <c r="AF194" s="135">
        <f>SUM($AE$3:AF$3)-$P194</f>
        <v>-273.48733333333331</v>
      </c>
      <c r="AG194" s="135">
        <f>SUM($AE$3:AG$3)-$P194</f>
        <v>-261.86700000000002</v>
      </c>
      <c r="AH194" s="135">
        <f>SUM($AE$3:AH$3)-$P194</f>
        <v>-256.29000000000002</v>
      </c>
      <c r="AI194" s="135">
        <f>SUM($AE$3:AI$3)-$P194</f>
        <v>-243.46033333333332</v>
      </c>
      <c r="AJ194" s="135">
        <f>SUM($AE$3:AJ$3)-$P194</f>
        <v>-225.15333333333334</v>
      </c>
      <c r="AK194" s="135">
        <f>SUM($AE$3:AK$3)-$P194</f>
        <v>-207.58699999999999</v>
      </c>
      <c r="AL194" s="135">
        <f>SUM($AE$3:AL$3)-$P194</f>
        <v>-198.96233333333333</v>
      </c>
      <c r="AM194" s="135">
        <f>SUM($AE$3:AM$3)-$P194</f>
        <v>-189.036</v>
      </c>
      <c r="AN194" s="135">
        <f>SUM($AE$3:AN$3)-$P194</f>
        <v>-178.28066666666666</v>
      </c>
      <c r="AO194" s="135"/>
      <c r="AP194" s="135"/>
    </row>
    <row r="195" spans="11:42">
      <c r="K195" s="45"/>
      <c r="L195" s="45"/>
      <c r="M195" s="24">
        <f t="shared" si="24"/>
        <v>42234</v>
      </c>
      <c r="N195" s="57">
        <f>$D$25</f>
        <v>2</v>
      </c>
      <c r="O195" s="9">
        <f t="shared" si="25"/>
        <v>0</v>
      </c>
      <c r="P195" s="9">
        <f>SUM($N$5:N195)-SUM($O$5:O195)</f>
        <v>295</v>
      </c>
      <c r="Q195" s="135">
        <f t="shared" si="20"/>
        <v>-289.32111111111112</v>
      </c>
      <c r="R195" s="135">
        <f>SUM($Q$3:R$3)-$P195</f>
        <v>-285.02777777777777</v>
      </c>
      <c r="S195" s="135">
        <f>SUM($Q$3:S$3)-$P195</f>
        <v>-279.51611111111112</v>
      </c>
      <c r="T195" s="135">
        <f>SUM($Q$3:T$3)-$P195</f>
        <v>-275.77222222222224</v>
      </c>
      <c r="U195" s="135">
        <f>SUM($Q$3:U$3)-$P195</f>
        <v>-269.97388888888889</v>
      </c>
      <c r="V195" s="135">
        <f>SUM($Q$3:V$3)-$P195</f>
        <v>-263.0288888888889</v>
      </c>
      <c r="W195" s="135">
        <f>SUM($Q$3:W$3)-$P195</f>
        <v>-256.22722222222222</v>
      </c>
      <c r="X195" s="135">
        <f>SUM($Q$3:X$3)-$P195</f>
        <v>-251.50388888888889</v>
      </c>
      <c r="Y195" s="135">
        <f>SUM($Q$3:Y$3)-$P195</f>
        <v>-246.42222222222222</v>
      </c>
      <c r="Z195" s="135">
        <f>SUM($Q$3:Z$3)-$P195</f>
        <v>-241.12555555555556</v>
      </c>
      <c r="AA195" s="135"/>
      <c r="AC195" s="22">
        <f t="shared" si="22"/>
        <v>42234</v>
      </c>
      <c r="AD195" s="9">
        <f t="shared" si="23"/>
        <v>295</v>
      </c>
      <c r="AE195" s="135">
        <f t="shared" si="21"/>
        <v>-282.68200000000002</v>
      </c>
      <c r="AF195" s="135">
        <f>SUM($AE$3:AF$3)-$P195</f>
        <v>-275.48733333333331</v>
      </c>
      <c r="AG195" s="135">
        <f>SUM($AE$3:AG$3)-$P195</f>
        <v>-263.86700000000002</v>
      </c>
      <c r="AH195" s="135">
        <f>SUM($AE$3:AH$3)-$P195</f>
        <v>-258.29000000000002</v>
      </c>
      <c r="AI195" s="135">
        <f>SUM($AE$3:AI$3)-$P195</f>
        <v>-245.46033333333332</v>
      </c>
      <c r="AJ195" s="135">
        <f>SUM($AE$3:AJ$3)-$P195</f>
        <v>-227.15333333333334</v>
      </c>
      <c r="AK195" s="135">
        <f>SUM($AE$3:AK$3)-$P195</f>
        <v>-209.58699999999999</v>
      </c>
      <c r="AL195" s="135">
        <f>SUM($AE$3:AL$3)-$P195</f>
        <v>-200.96233333333333</v>
      </c>
      <c r="AM195" s="135">
        <f>SUM($AE$3:AM$3)-$P195</f>
        <v>-191.036</v>
      </c>
      <c r="AN195" s="135">
        <f>SUM($AE$3:AN$3)-$P195</f>
        <v>-180.28066666666666</v>
      </c>
      <c r="AO195" s="135"/>
      <c r="AP195" s="135"/>
    </row>
    <row r="196" spans="11:42">
      <c r="K196" s="45"/>
      <c r="L196" s="45"/>
      <c r="M196" s="24">
        <f t="shared" si="24"/>
        <v>42235</v>
      </c>
      <c r="N196" s="57">
        <f>$E$25</f>
        <v>2</v>
      </c>
      <c r="O196" s="9">
        <f t="shared" si="25"/>
        <v>0</v>
      </c>
      <c r="P196" s="9">
        <f>SUM($N$5:N196)-SUM($O$5:O196)</f>
        <v>297</v>
      </c>
      <c r="Q196" s="135">
        <f t="shared" si="20"/>
        <v>-291.32111111111112</v>
      </c>
      <c r="R196" s="135">
        <f>SUM($Q$3:R$3)-$P196</f>
        <v>-287.02777777777777</v>
      </c>
      <c r="S196" s="135">
        <f>SUM($Q$3:S$3)-$P196</f>
        <v>-281.51611111111112</v>
      </c>
      <c r="T196" s="135">
        <f>SUM($Q$3:T$3)-$P196</f>
        <v>-277.77222222222224</v>
      </c>
      <c r="U196" s="135">
        <f>SUM($Q$3:U$3)-$P196</f>
        <v>-271.97388888888889</v>
      </c>
      <c r="V196" s="135">
        <f>SUM($Q$3:V$3)-$P196</f>
        <v>-265.0288888888889</v>
      </c>
      <c r="W196" s="135">
        <f>SUM($Q$3:W$3)-$P196</f>
        <v>-258.22722222222222</v>
      </c>
      <c r="X196" s="135">
        <f>SUM($Q$3:X$3)-$P196</f>
        <v>-253.50388888888889</v>
      </c>
      <c r="Y196" s="135">
        <f>SUM($Q$3:Y$3)-$P196</f>
        <v>-248.42222222222222</v>
      </c>
      <c r="Z196" s="135">
        <f>SUM($Q$3:Z$3)-$P196</f>
        <v>-243.12555555555556</v>
      </c>
      <c r="AA196" s="135"/>
      <c r="AC196" s="22">
        <f t="shared" si="22"/>
        <v>42235</v>
      </c>
      <c r="AD196" s="9">
        <f t="shared" si="23"/>
        <v>297</v>
      </c>
      <c r="AE196" s="135">
        <f t="shared" si="21"/>
        <v>-284.68200000000002</v>
      </c>
      <c r="AF196" s="135">
        <f>SUM($AE$3:AF$3)-$P196</f>
        <v>-277.48733333333331</v>
      </c>
      <c r="AG196" s="135">
        <f>SUM($AE$3:AG$3)-$P196</f>
        <v>-265.86700000000002</v>
      </c>
      <c r="AH196" s="135">
        <f>SUM($AE$3:AH$3)-$P196</f>
        <v>-260.29000000000002</v>
      </c>
      <c r="AI196" s="135">
        <f>SUM($AE$3:AI$3)-$P196</f>
        <v>-247.46033333333332</v>
      </c>
      <c r="AJ196" s="135">
        <f>SUM($AE$3:AJ$3)-$P196</f>
        <v>-229.15333333333334</v>
      </c>
      <c r="AK196" s="135">
        <f>SUM($AE$3:AK$3)-$P196</f>
        <v>-211.58699999999999</v>
      </c>
      <c r="AL196" s="135">
        <f>SUM($AE$3:AL$3)-$P196</f>
        <v>-202.96233333333333</v>
      </c>
      <c r="AM196" s="135">
        <f>SUM($AE$3:AM$3)-$P196</f>
        <v>-193.036</v>
      </c>
      <c r="AN196" s="135">
        <f>SUM($AE$3:AN$3)-$P196</f>
        <v>-182.28066666666666</v>
      </c>
      <c r="AO196" s="135"/>
      <c r="AP196" s="135"/>
    </row>
    <row r="197" spans="11:42">
      <c r="K197" s="45"/>
      <c r="L197" s="45"/>
      <c r="M197" s="24">
        <f t="shared" si="24"/>
        <v>42236</v>
      </c>
      <c r="N197" s="57">
        <f>$F$25</f>
        <v>2</v>
      </c>
      <c r="O197" s="9">
        <f t="shared" si="25"/>
        <v>0</v>
      </c>
      <c r="P197" s="9">
        <f>SUM($N$5:N197)-SUM($O$5:O197)</f>
        <v>299</v>
      </c>
      <c r="Q197" s="135">
        <f>$Q$3-$P197</f>
        <v>-293.32111111111112</v>
      </c>
      <c r="R197" s="135">
        <f>SUM($Q$3:R$3)-$P197</f>
        <v>-289.02777777777777</v>
      </c>
      <c r="S197" s="135">
        <f>SUM($Q$3:S$3)-$P197</f>
        <v>-283.51611111111112</v>
      </c>
      <c r="T197" s="135">
        <f>SUM($Q$3:T$3)-$P197</f>
        <v>-279.77222222222224</v>
      </c>
      <c r="U197" s="135">
        <f>SUM($Q$3:U$3)-$P197</f>
        <v>-273.97388888888889</v>
      </c>
      <c r="V197" s="135">
        <f>SUM($Q$3:V$3)-$P197</f>
        <v>-267.0288888888889</v>
      </c>
      <c r="W197" s="135">
        <f>SUM($Q$3:W$3)-$P197</f>
        <v>-260.22722222222222</v>
      </c>
      <c r="X197" s="135">
        <f>SUM($Q$3:X$3)-$P197</f>
        <v>-255.50388888888889</v>
      </c>
      <c r="Y197" s="135">
        <f>SUM($Q$3:Y$3)-$P197</f>
        <v>-250.42222222222222</v>
      </c>
      <c r="Z197" s="135">
        <f>SUM($Q$3:Z$3)-$P197</f>
        <v>-245.12555555555556</v>
      </c>
      <c r="AA197" s="135"/>
      <c r="AC197" s="22">
        <f t="shared" si="22"/>
        <v>42236</v>
      </c>
      <c r="AD197" s="9">
        <f t="shared" si="23"/>
        <v>299</v>
      </c>
      <c r="AE197" s="135">
        <f>$AE$3-$P197</f>
        <v>-286.68200000000002</v>
      </c>
      <c r="AF197" s="135">
        <f>SUM($AE$3:AF$3)-$P197</f>
        <v>-279.48733333333331</v>
      </c>
      <c r="AG197" s="135">
        <f>SUM($AE$3:AG$3)-$P197</f>
        <v>-267.86700000000002</v>
      </c>
      <c r="AH197" s="135">
        <f>SUM($AE$3:AH$3)-$P197</f>
        <v>-262.29000000000002</v>
      </c>
      <c r="AI197" s="135">
        <f>SUM($AE$3:AI$3)-$P197</f>
        <v>-249.46033333333332</v>
      </c>
      <c r="AJ197" s="135">
        <f>SUM($AE$3:AJ$3)-$P197</f>
        <v>-231.15333333333334</v>
      </c>
      <c r="AK197" s="135">
        <f>SUM($AE$3:AK$3)-$P197</f>
        <v>-213.58699999999999</v>
      </c>
      <c r="AL197" s="135">
        <f>SUM($AE$3:AL$3)-$P197</f>
        <v>-204.96233333333333</v>
      </c>
      <c r="AM197" s="135">
        <f>SUM($AE$3:AM$3)-$P197</f>
        <v>-195.036</v>
      </c>
      <c r="AN197" s="135">
        <f>SUM($AE$3:AN$3)-$P197</f>
        <v>-184.28066666666666</v>
      </c>
      <c r="AO197" s="135"/>
      <c r="AP197" s="135"/>
    </row>
    <row r="198" spans="11:42">
      <c r="K198" s="45"/>
      <c r="L198" s="45"/>
      <c r="M198" s="24">
        <f t="shared" si="24"/>
        <v>42237</v>
      </c>
      <c r="N198" s="57">
        <f>$G$25</f>
        <v>2</v>
      </c>
      <c r="Q198" s="135"/>
      <c r="R198" s="135"/>
      <c r="S198" s="135"/>
      <c r="T198" s="135"/>
      <c r="U198" s="135"/>
      <c r="V198" s="135"/>
      <c r="W198" s="135"/>
      <c r="X198" s="135"/>
      <c r="Y198" s="135"/>
      <c r="Z198" s="135"/>
      <c r="AA198" s="135"/>
      <c r="AC198" s="22"/>
      <c r="AE198" s="135"/>
      <c r="AF198" s="135"/>
      <c r="AG198" s="135"/>
      <c r="AH198" s="135"/>
      <c r="AI198" s="135"/>
      <c r="AJ198" s="135"/>
      <c r="AK198" s="135"/>
      <c r="AL198" s="135"/>
      <c r="AM198" s="135"/>
      <c r="AN198" s="135"/>
      <c r="AO198" s="135"/>
      <c r="AP198" s="135"/>
    </row>
    <row r="199" spans="11:42">
      <c r="K199" s="45"/>
      <c r="L199" s="45"/>
      <c r="M199" s="24">
        <f>M198+1</f>
        <v>42238</v>
      </c>
      <c r="N199" s="57">
        <f>$H$25</f>
        <v>2</v>
      </c>
      <c r="Q199" s="135"/>
      <c r="R199" s="135"/>
      <c r="S199" s="135"/>
      <c r="T199" s="135"/>
      <c r="U199" s="135"/>
      <c r="V199" s="135"/>
      <c r="W199" s="135"/>
      <c r="X199" s="135"/>
      <c r="Y199" s="135"/>
      <c r="Z199" s="135"/>
      <c r="AA199" s="135"/>
      <c r="AC199" s="22"/>
      <c r="AE199" s="135"/>
      <c r="AF199" s="135"/>
      <c r="AG199" s="135"/>
      <c r="AH199" s="135"/>
      <c r="AI199" s="135"/>
      <c r="AJ199" s="135"/>
      <c r="AK199" s="135"/>
      <c r="AL199" s="135"/>
      <c r="AM199" s="135"/>
      <c r="AN199" s="135"/>
      <c r="AO199" s="135"/>
      <c r="AP199" s="135"/>
    </row>
    <row r="200" spans="11:42">
      <c r="M200" s="24">
        <f>M199+1</f>
        <v>42239</v>
      </c>
      <c r="N200" s="106">
        <f>$I$25</f>
        <v>0</v>
      </c>
      <c r="Q200" s="136">
        <f t="shared" ref="Q200:Z200" si="26">COUNTIF(Q5:Q155,"&gt;0")</f>
        <v>3</v>
      </c>
      <c r="R200" s="136">
        <f t="shared" si="26"/>
        <v>5</v>
      </c>
      <c r="S200" s="136">
        <f t="shared" si="26"/>
        <v>10</v>
      </c>
      <c r="T200" s="136">
        <f t="shared" si="26"/>
        <v>14</v>
      </c>
      <c r="U200" s="136">
        <f t="shared" si="26"/>
        <v>17</v>
      </c>
      <c r="V200" s="136">
        <f t="shared" si="26"/>
        <v>23</v>
      </c>
      <c r="W200" s="136">
        <f t="shared" si="26"/>
        <v>26</v>
      </c>
      <c r="X200" s="136">
        <f t="shared" si="26"/>
        <v>30</v>
      </c>
      <c r="Y200" s="136">
        <f t="shared" si="26"/>
        <v>33</v>
      </c>
      <c r="Z200" s="136">
        <f t="shared" si="26"/>
        <v>37</v>
      </c>
      <c r="AA200" s="136"/>
      <c r="AE200" s="136">
        <f t="shared" ref="AE200:AN200" si="27">COUNTIF(AE5:AE155,"&gt;0")</f>
        <v>8</v>
      </c>
      <c r="AF200" s="136">
        <f t="shared" si="27"/>
        <v>14</v>
      </c>
      <c r="AG200" s="136">
        <f t="shared" si="27"/>
        <v>23</v>
      </c>
      <c r="AH200" s="136">
        <f t="shared" si="27"/>
        <v>25</v>
      </c>
      <c r="AI200" s="136">
        <f t="shared" si="27"/>
        <v>33</v>
      </c>
      <c r="AJ200" s="136">
        <f t="shared" si="27"/>
        <v>45</v>
      </c>
      <c r="AK200" s="136">
        <f t="shared" si="27"/>
        <v>57</v>
      </c>
      <c r="AL200" s="136">
        <f t="shared" si="27"/>
        <v>63</v>
      </c>
      <c r="AM200" s="136">
        <f t="shared" si="27"/>
        <v>68</v>
      </c>
      <c r="AN200" s="136">
        <f t="shared" si="27"/>
        <v>75</v>
      </c>
      <c r="AO200" s="136"/>
      <c r="AP200" s="136"/>
    </row>
    <row r="202" spans="11:42">
      <c r="N202" s="9" t="s">
        <v>0</v>
      </c>
    </row>
  </sheetData>
  <hyperlinks>
    <hyperlink ref="AW2" r:id="rId1"/>
  </hyperlinks>
  <pageMargins left="0.7" right="0.7" top="0.75" bottom="0.75" header="0.3" footer="0.3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C39"/>
  <sheetViews>
    <sheetView workbookViewId="0">
      <selection activeCell="P1" sqref="P1"/>
    </sheetView>
  </sheetViews>
  <sheetFormatPr defaultColWidth="8.85546875" defaultRowHeight="15" outlineLevelRow="1"/>
  <cols>
    <col min="1" max="1" width="1.28515625" customWidth="1"/>
    <col min="2" max="2" width="26.7109375" customWidth="1"/>
    <col min="3" max="3" width="1.42578125" bestFit="1" customWidth="1"/>
    <col min="19" max="19" width="3" customWidth="1"/>
  </cols>
  <sheetData>
    <row r="1" spans="1:52" s="44" customFormat="1" ht="26.25">
      <c r="A1" s="43" t="s">
        <v>88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</row>
    <row r="2" spans="1:52" s="97" customFormat="1">
      <c r="A2" s="97" t="s">
        <v>89</v>
      </c>
      <c r="Q2" s="94" t="s">
        <v>85</v>
      </c>
      <c r="T2" s="98"/>
      <c r="U2" s="99"/>
      <c r="V2" s="99"/>
      <c r="W2" s="99"/>
      <c r="X2" s="99"/>
      <c r="Y2" s="99"/>
      <c r="Z2" s="99"/>
      <c r="AA2" s="99"/>
      <c r="AB2" s="99"/>
      <c r="AC2" s="99"/>
      <c r="AD2" s="99"/>
      <c r="AH2" s="98"/>
      <c r="AI2" s="99"/>
      <c r="AJ2" s="99"/>
      <c r="AK2" s="99"/>
      <c r="AL2" s="99"/>
      <c r="AM2" s="99"/>
      <c r="AN2" s="99"/>
      <c r="AO2" s="99"/>
      <c r="AP2" s="99"/>
      <c r="AQ2" s="99"/>
      <c r="AR2" s="99"/>
    </row>
    <row r="3" spans="1:52" s="5" customFormat="1">
      <c r="B3"/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103</v>
      </c>
      <c r="O3" s="5" t="s">
        <v>104</v>
      </c>
      <c r="P3" s="5" t="s">
        <v>105</v>
      </c>
      <c r="Q3" s="5" t="s">
        <v>84</v>
      </c>
      <c r="R3" s="30" t="s">
        <v>26</v>
      </c>
    </row>
    <row r="4" spans="1:52">
      <c r="A4" s="2" t="s">
        <v>5</v>
      </c>
      <c r="B4" s="2"/>
      <c r="C4" s="2"/>
      <c r="D4" s="6"/>
      <c r="E4" s="6"/>
      <c r="F4" s="6"/>
      <c r="G4" s="6"/>
      <c r="H4" s="6"/>
      <c r="I4" s="6"/>
      <c r="J4" s="6" t="s">
        <v>0</v>
      </c>
      <c r="K4" s="6"/>
      <c r="L4" s="6"/>
      <c r="M4" s="6"/>
      <c r="N4" s="6"/>
      <c r="O4" s="6"/>
      <c r="P4" s="6"/>
      <c r="Q4" s="6"/>
      <c r="R4" s="32"/>
    </row>
    <row r="5" spans="1:52">
      <c r="B5" t="s">
        <v>1</v>
      </c>
      <c r="D5" s="35">
        <f>D28/150*30</f>
        <v>26.8</v>
      </c>
      <c r="E5" s="35">
        <f t="shared" ref="E5:P5" si="0">E28/150*30</f>
        <v>22</v>
      </c>
      <c r="F5" s="35">
        <f t="shared" si="0"/>
        <v>22.8</v>
      </c>
      <c r="G5" s="35">
        <f t="shared" si="0"/>
        <v>24.400000000000002</v>
      </c>
      <c r="H5" s="35">
        <f t="shared" si="0"/>
        <v>24.400000000000002</v>
      </c>
      <c r="I5" s="35">
        <f t="shared" si="0"/>
        <v>33.4</v>
      </c>
      <c r="J5" s="35">
        <f t="shared" si="0"/>
        <v>20.8</v>
      </c>
      <c r="K5" s="35">
        <f t="shared" si="0"/>
        <v>37</v>
      </c>
      <c r="L5" s="35">
        <f t="shared" si="0"/>
        <v>52.8</v>
      </c>
      <c r="M5" s="35">
        <f t="shared" si="0"/>
        <v>49.4</v>
      </c>
      <c r="N5" s="35">
        <f t="shared" si="0"/>
        <v>26.6</v>
      </c>
      <c r="O5" s="35">
        <f t="shared" si="0"/>
        <v>27</v>
      </c>
      <c r="P5" s="35">
        <f t="shared" si="0"/>
        <v>30.400000000000002</v>
      </c>
      <c r="Q5" s="35"/>
      <c r="R5" s="31">
        <f>SUM(D5:Q5)</f>
        <v>397.8</v>
      </c>
    </row>
    <row r="6" spans="1:52">
      <c r="B6" t="s">
        <v>2</v>
      </c>
      <c r="D6" s="35">
        <f>D5/3</f>
        <v>8.9333333333333336</v>
      </c>
      <c r="E6" s="35">
        <f t="shared" ref="E6:P6" si="1">E5/3</f>
        <v>7.333333333333333</v>
      </c>
      <c r="F6" s="35">
        <f t="shared" si="1"/>
        <v>7.6000000000000005</v>
      </c>
      <c r="G6" s="35">
        <f t="shared" si="1"/>
        <v>8.1333333333333346</v>
      </c>
      <c r="H6" s="35">
        <f t="shared" si="1"/>
        <v>8.1333333333333346</v>
      </c>
      <c r="I6" s="35">
        <f t="shared" si="1"/>
        <v>11.133333333333333</v>
      </c>
      <c r="J6" s="35">
        <f t="shared" si="1"/>
        <v>6.9333333333333336</v>
      </c>
      <c r="K6" s="35">
        <f t="shared" si="1"/>
        <v>12.333333333333334</v>
      </c>
      <c r="L6" s="35">
        <f t="shared" si="1"/>
        <v>17.599999999999998</v>
      </c>
      <c r="M6" s="35">
        <f t="shared" si="1"/>
        <v>16.466666666666665</v>
      </c>
      <c r="N6" s="35">
        <f t="shared" si="1"/>
        <v>8.8666666666666671</v>
      </c>
      <c r="O6" s="35">
        <f t="shared" si="1"/>
        <v>9</v>
      </c>
      <c r="P6" s="35">
        <f t="shared" si="1"/>
        <v>10.133333333333335</v>
      </c>
      <c r="Q6" s="35"/>
      <c r="R6" s="31">
        <f>SUM(D6:Q6)</f>
        <v>132.6</v>
      </c>
    </row>
    <row r="7" spans="1:52">
      <c r="A7" s="2" t="s">
        <v>3</v>
      </c>
      <c r="B7" s="2"/>
      <c r="C7" s="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32"/>
    </row>
    <row r="8" spans="1:52">
      <c r="B8" t="s">
        <v>21</v>
      </c>
      <c r="D8" s="35">
        <f>D5</f>
        <v>26.8</v>
      </c>
      <c r="E8" s="35">
        <f t="shared" ref="E8:P8" si="2">E5</f>
        <v>22</v>
      </c>
      <c r="F8" s="35">
        <f t="shared" si="2"/>
        <v>22.8</v>
      </c>
      <c r="G8" s="35">
        <f t="shared" si="2"/>
        <v>24.400000000000002</v>
      </c>
      <c r="H8" s="35">
        <f t="shared" si="2"/>
        <v>24.400000000000002</v>
      </c>
      <c r="I8" s="35">
        <f t="shared" si="2"/>
        <v>33.4</v>
      </c>
      <c r="J8" s="35">
        <f t="shared" si="2"/>
        <v>20.8</v>
      </c>
      <c r="K8" s="35">
        <f t="shared" si="2"/>
        <v>37</v>
      </c>
      <c r="L8" s="35">
        <f t="shared" si="2"/>
        <v>52.8</v>
      </c>
      <c r="M8" s="35">
        <f t="shared" si="2"/>
        <v>49.4</v>
      </c>
      <c r="N8" s="35">
        <f t="shared" si="2"/>
        <v>26.6</v>
      </c>
      <c r="O8" s="35">
        <f t="shared" si="2"/>
        <v>27</v>
      </c>
      <c r="P8" s="35">
        <f t="shared" si="2"/>
        <v>30.400000000000002</v>
      </c>
      <c r="Q8" s="35"/>
      <c r="R8" s="31">
        <f>SUM(D8:Q8)</f>
        <v>397.8</v>
      </c>
    </row>
    <row r="9" spans="1:52">
      <c r="A9" s="2" t="s">
        <v>4</v>
      </c>
      <c r="B9" s="2"/>
      <c r="C9" s="2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32"/>
    </row>
    <row r="10" spans="1:52">
      <c r="B10" t="s">
        <v>1</v>
      </c>
      <c r="C10" t="s">
        <v>0</v>
      </c>
      <c r="D10" s="35">
        <f>D5*1.5</f>
        <v>40.200000000000003</v>
      </c>
      <c r="E10" s="35">
        <f t="shared" ref="E10:P10" si="3">E5*1.5</f>
        <v>33</v>
      </c>
      <c r="F10" s="35">
        <f t="shared" si="3"/>
        <v>34.200000000000003</v>
      </c>
      <c r="G10" s="35">
        <f t="shared" si="3"/>
        <v>36.6</v>
      </c>
      <c r="H10" s="35">
        <f t="shared" si="3"/>
        <v>36.6</v>
      </c>
      <c r="I10" s="35">
        <f t="shared" si="3"/>
        <v>50.099999999999994</v>
      </c>
      <c r="J10" s="35">
        <f t="shared" si="3"/>
        <v>31.200000000000003</v>
      </c>
      <c r="K10" s="35">
        <f t="shared" si="3"/>
        <v>55.5</v>
      </c>
      <c r="L10" s="35">
        <f t="shared" si="3"/>
        <v>79.199999999999989</v>
      </c>
      <c r="M10" s="35">
        <f t="shared" si="3"/>
        <v>74.099999999999994</v>
      </c>
      <c r="N10" s="35">
        <f t="shared" si="3"/>
        <v>39.900000000000006</v>
      </c>
      <c r="O10" s="35">
        <f t="shared" si="3"/>
        <v>40.5</v>
      </c>
      <c r="P10" s="35">
        <f t="shared" si="3"/>
        <v>45.6</v>
      </c>
      <c r="Q10" s="35"/>
      <c r="R10" s="31">
        <f>SUM(D10:Q10)</f>
        <v>596.69999999999993</v>
      </c>
    </row>
    <row r="11" spans="1:52">
      <c r="A11" s="2" t="s">
        <v>17</v>
      </c>
      <c r="B11" s="2"/>
      <c r="C11" s="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32"/>
    </row>
    <row r="12" spans="1:52">
      <c r="B12" t="s">
        <v>22</v>
      </c>
      <c r="D12" s="35">
        <f>D5*2</f>
        <v>53.6</v>
      </c>
      <c r="E12" s="35">
        <f t="shared" ref="E12:P12" si="4">E5*2</f>
        <v>44</v>
      </c>
      <c r="F12" s="35">
        <f t="shared" si="4"/>
        <v>45.6</v>
      </c>
      <c r="G12" s="35">
        <f t="shared" si="4"/>
        <v>48.800000000000004</v>
      </c>
      <c r="H12" s="35">
        <f t="shared" si="4"/>
        <v>48.800000000000004</v>
      </c>
      <c r="I12" s="35">
        <f t="shared" si="4"/>
        <v>66.8</v>
      </c>
      <c r="J12" s="35">
        <f t="shared" si="4"/>
        <v>41.6</v>
      </c>
      <c r="K12" s="35">
        <f t="shared" si="4"/>
        <v>74</v>
      </c>
      <c r="L12" s="35">
        <f t="shared" si="4"/>
        <v>105.6</v>
      </c>
      <c r="M12" s="35">
        <f t="shared" si="4"/>
        <v>98.8</v>
      </c>
      <c r="N12" s="35">
        <f t="shared" si="4"/>
        <v>53.2</v>
      </c>
      <c r="O12" s="35">
        <f t="shared" si="4"/>
        <v>54</v>
      </c>
      <c r="P12" s="35">
        <f t="shared" si="4"/>
        <v>60.800000000000004</v>
      </c>
      <c r="Q12" s="35"/>
      <c r="R12" s="31">
        <f>SUM(D12:Q12)</f>
        <v>795.6</v>
      </c>
    </row>
    <row r="13" spans="1:52">
      <c r="A13" s="2" t="s">
        <v>6</v>
      </c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32"/>
    </row>
    <row r="14" spans="1:52">
      <c r="B14" t="s">
        <v>1</v>
      </c>
      <c r="D14" s="35">
        <f>D5</f>
        <v>26.8</v>
      </c>
      <c r="E14" s="35">
        <f t="shared" ref="E14:P14" si="5">E5</f>
        <v>22</v>
      </c>
      <c r="F14" s="35">
        <f t="shared" si="5"/>
        <v>22.8</v>
      </c>
      <c r="G14" s="35">
        <f t="shared" si="5"/>
        <v>24.400000000000002</v>
      </c>
      <c r="H14" s="35">
        <f t="shared" si="5"/>
        <v>24.400000000000002</v>
      </c>
      <c r="I14" s="35">
        <f t="shared" si="5"/>
        <v>33.4</v>
      </c>
      <c r="J14" s="35">
        <f t="shared" si="5"/>
        <v>20.8</v>
      </c>
      <c r="K14" s="35">
        <f t="shared" si="5"/>
        <v>37</v>
      </c>
      <c r="L14" s="35">
        <f t="shared" si="5"/>
        <v>52.8</v>
      </c>
      <c r="M14" s="35">
        <f t="shared" si="5"/>
        <v>49.4</v>
      </c>
      <c r="N14" s="35">
        <f t="shared" si="5"/>
        <v>26.6</v>
      </c>
      <c r="O14" s="35">
        <f t="shared" si="5"/>
        <v>27</v>
      </c>
      <c r="P14" s="35">
        <f t="shared" si="5"/>
        <v>30.400000000000002</v>
      </c>
      <c r="Q14" s="35"/>
      <c r="R14" s="31">
        <f>SUM(D14:Q14)</f>
        <v>397.8</v>
      </c>
    </row>
    <row r="15" spans="1:52">
      <c r="B15" t="s">
        <v>2</v>
      </c>
      <c r="D15" s="35">
        <f>D14/3</f>
        <v>8.9333333333333336</v>
      </c>
      <c r="E15" s="35">
        <f t="shared" ref="E15:P15" si="6">E14/3</f>
        <v>7.333333333333333</v>
      </c>
      <c r="F15" s="35">
        <f t="shared" si="6"/>
        <v>7.6000000000000005</v>
      </c>
      <c r="G15" s="35">
        <f t="shared" si="6"/>
        <v>8.1333333333333346</v>
      </c>
      <c r="H15" s="35">
        <f t="shared" si="6"/>
        <v>8.1333333333333346</v>
      </c>
      <c r="I15" s="35">
        <f t="shared" si="6"/>
        <v>11.133333333333333</v>
      </c>
      <c r="J15" s="35">
        <f t="shared" si="6"/>
        <v>6.9333333333333336</v>
      </c>
      <c r="K15" s="35">
        <f t="shared" si="6"/>
        <v>12.333333333333334</v>
      </c>
      <c r="L15" s="35">
        <f t="shared" si="6"/>
        <v>17.599999999999998</v>
      </c>
      <c r="M15" s="35">
        <f t="shared" si="6"/>
        <v>16.466666666666665</v>
      </c>
      <c r="N15" s="35">
        <f t="shared" si="6"/>
        <v>8.8666666666666671</v>
      </c>
      <c r="O15" s="35">
        <f t="shared" si="6"/>
        <v>9</v>
      </c>
      <c r="P15" s="35">
        <f t="shared" si="6"/>
        <v>10.133333333333335</v>
      </c>
      <c r="Q15" s="35"/>
      <c r="R15" s="31">
        <f>SUM(D15:Q15)</f>
        <v>132.6</v>
      </c>
    </row>
    <row r="16" spans="1:52">
      <c r="A16" s="2" t="s">
        <v>123</v>
      </c>
      <c r="B16" s="2"/>
      <c r="C16" s="2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32"/>
    </row>
    <row r="17" spans="1:20">
      <c r="B17" t="s">
        <v>80</v>
      </c>
      <c r="D17" s="35">
        <v>60</v>
      </c>
      <c r="E17" s="35">
        <v>60</v>
      </c>
      <c r="F17" s="35">
        <v>60</v>
      </c>
      <c r="G17" s="35">
        <v>60</v>
      </c>
      <c r="H17" s="35">
        <v>60</v>
      </c>
      <c r="I17" s="35">
        <v>60</v>
      </c>
      <c r="J17" s="35">
        <v>60</v>
      </c>
      <c r="K17" s="35">
        <v>60</v>
      </c>
      <c r="L17" s="35">
        <v>60</v>
      </c>
      <c r="M17" s="35">
        <v>60</v>
      </c>
      <c r="N17" s="35">
        <v>60</v>
      </c>
      <c r="O17" s="35">
        <v>60</v>
      </c>
      <c r="P17" s="35">
        <v>60</v>
      </c>
      <c r="Q17" s="35"/>
      <c r="R17" s="31">
        <f>SUM(D17:Q17)</f>
        <v>780</v>
      </c>
    </row>
    <row r="18" spans="1:20">
      <c r="A18" s="2" t="s">
        <v>23</v>
      </c>
      <c r="B18" s="2"/>
      <c r="C18" s="2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32"/>
    </row>
    <row r="19" spans="1:20">
      <c r="A19" t="s">
        <v>0</v>
      </c>
      <c r="B19" t="s">
        <v>1</v>
      </c>
      <c r="D19" s="35">
        <v>60</v>
      </c>
      <c r="E19" s="35">
        <v>60</v>
      </c>
      <c r="F19" s="35">
        <v>60</v>
      </c>
      <c r="G19" s="35">
        <v>60</v>
      </c>
      <c r="H19" s="35">
        <v>60</v>
      </c>
      <c r="I19" s="35">
        <v>60</v>
      </c>
      <c r="J19" s="35">
        <v>60</v>
      </c>
      <c r="K19" s="35">
        <v>60</v>
      </c>
      <c r="L19" s="35">
        <v>60</v>
      </c>
      <c r="M19" s="35">
        <v>60</v>
      </c>
      <c r="N19" s="35">
        <v>60</v>
      </c>
      <c r="O19" s="35">
        <v>60</v>
      </c>
      <c r="P19" s="35">
        <v>60</v>
      </c>
      <c r="Q19" s="35"/>
      <c r="R19" s="31">
        <f>SUM(D19:Q19)</f>
        <v>780</v>
      </c>
    </row>
    <row r="20" spans="1:20">
      <c r="A20" s="2" t="s">
        <v>83</v>
      </c>
      <c r="B20" s="2"/>
      <c r="C20" s="2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32"/>
    </row>
    <row r="21" spans="1:20">
      <c r="B21" t="s">
        <v>1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>
        <v>240</v>
      </c>
      <c r="R21" s="31">
        <f>SUM(D21:Q21)</f>
        <v>240</v>
      </c>
    </row>
    <row r="22" spans="1:20">
      <c r="B22" t="s">
        <v>2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>
        <v>90</v>
      </c>
      <c r="R22" s="31">
        <f>SUM(D22:Q22)</f>
        <v>90</v>
      </c>
    </row>
    <row r="23" spans="1:20" ht="5.25" customHeight="1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31"/>
    </row>
    <row r="24" spans="1:20" s="4" customFormat="1">
      <c r="B24" s="19" t="s">
        <v>64</v>
      </c>
      <c r="C24" s="20"/>
      <c r="D24" s="48">
        <f>D5+D6+D8+D10+D12+D14+D15+D17+D19+D21+D22</f>
        <v>312.06666666666672</v>
      </c>
      <c r="E24" s="48">
        <f t="shared" ref="E24:Q24" si="7">E5+E6+E8+E10+E12+E14+E15+E17+E19+E21+E22</f>
        <v>277.66666666666663</v>
      </c>
      <c r="F24" s="48">
        <f t="shared" si="7"/>
        <v>283.39999999999998</v>
      </c>
      <c r="G24" s="48">
        <f t="shared" si="7"/>
        <v>294.86666666666667</v>
      </c>
      <c r="H24" s="48">
        <f t="shared" si="7"/>
        <v>294.86666666666667</v>
      </c>
      <c r="I24" s="48">
        <f t="shared" si="7"/>
        <v>359.36666666666667</v>
      </c>
      <c r="J24" s="48">
        <f t="shared" si="7"/>
        <v>269.06666666666672</v>
      </c>
      <c r="K24" s="48">
        <f t="shared" si="7"/>
        <v>385.16666666666669</v>
      </c>
      <c r="L24" s="48">
        <f t="shared" si="7"/>
        <v>498.40000000000003</v>
      </c>
      <c r="M24" s="48">
        <f t="shared" si="7"/>
        <v>474.03333333333325</v>
      </c>
      <c r="N24" s="48">
        <f>N5+N6+N8+N10+N12+N14+N15+N17+N19+N21+N22</f>
        <v>310.63333333333333</v>
      </c>
      <c r="O24" s="48">
        <f>O5+O6+O8+O10+O12+O14+O15+O17+O19+O21+O22</f>
        <v>313.5</v>
      </c>
      <c r="P24" s="48">
        <f>P5+P6+P8+P10+P12+P14+P15+P17+P19+P21+P22</f>
        <v>337.86666666666667</v>
      </c>
      <c r="Q24" s="48">
        <f t="shared" si="7"/>
        <v>330</v>
      </c>
      <c r="R24" s="49">
        <f>SUM(D24:Q24)</f>
        <v>4740.8999999999996</v>
      </c>
    </row>
    <row r="25" spans="1:20" s="4" customFormat="1">
      <c r="B25" s="17" t="s">
        <v>65</v>
      </c>
      <c r="C25" s="18"/>
      <c r="D25" s="95">
        <f>D24/60</f>
        <v>5.2011111111111124</v>
      </c>
      <c r="E25" s="95">
        <f t="shared" ref="E25:M25" si="8">E24/60</f>
        <v>4.6277777777777773</v>
      </c>
      <c r="F25" s="95">
        <f t="shared" si="8"/>
        <v>4.7233333333333327</v>
      </c>
      <c r="G25" s="95">
        <f t="shared" si="8"/>
        <v>4.9144444444444444</v>
      </c>
      <c r="H25" s="95">
        <f t="shared" si="8"/>
        <v>4.9144444444444444</v>
      </c>
      <c r="I25" s="95">
        <f t="shared" si="8"/>
        <v>5.9894444444444446</v>
      </c>
      <c r="J25" s="95">
        <f t="shared" si="8"/>
        <v>4.4844444444444456</v>
      </c>
      <c r="K25" s="95">
        <f t="shared" si="8"/>
        <v>6.4194444444444452</v>
      </c>
      <c r="L25" s="95">
        <f t="shared" si="8"/>
        <v>8.3066666666666666</v>
      </c>
      <c r="M25" s="95">
        <f t="shared" si="8"/>
        <v>7.9005555555555542</v>
      </c>
      <c r="N25" s="95">
        <f>N24/60</f>
        <v>5.1772222222222224</v>
      </c>
      <c r="O25" s="95">
        <f>O24/60</f>
        <v>5.2249999999999996</v>
      </c>
      <c r="P25" s="95">
        <f>P24/60</f>
        <v>5.6311111111111112</v>
      </c>
      <c r="Q25" s="95">
        <f>Q24/60</f>
        <v>5.5</v>
      </c>
      <c r="R25" s="51">
        <f>SUM(D25:Q25)</f>
        <v>79.015000000000001</v>
      </c>
    </row>
    <row r="26" spans="1:20">
      <c r="B26" s="1"/>
      <c r="C26" s="1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33"/>
    </row>
    <row r="27" spans="1:20">
      <c r="A27" s="2" t="s">
        <v>20</v>
      </c>
      <c r="B27" s="2"/>
      <c r="C27" s="2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32"/>
    </row>
    <row r="28" spans="1:20" ht="14.45" hidden="1" customHeight="1" outlineLevel="1">
      <c r="B28" s="9" t="s">
        <v>25</v>
      </c>
      <c r="C28" s="9"/>
      <c r="D28" s="10">
        <v>134</v>
      </c>
      <c r="E28" s="10">
        <v>110</v>
      </c>
      <c r="F28" s="10">
        <v>114</v>
      </c>
      <c r="G28" s="10">
        <v>122</v>
      </c>
      <c r="H28" s="10">
        <v>122</v>
      </c>
      <c r="I28" s="10">
        <v>167</v>
      </c>
      <c r="J28" s="10">
        <v>104</v>
      </c>
      <c r="K28" s="10">
        <v>185</v>
      </c>
      <c r="L28" s="10">
        <v>264</v>
      </c>
      <c r="M28" s="10">
        <v>247</v>
      </c>
      <c r="N28" s="10">
        <v>133</v>
      </c>
      <c r="O28" s="10">
        <v>135</v>
      </c>
      <c r="P28" s="10">
        <v>152</v>
      </c>
      <c r="Q28" s="10"/>
      <c r="R28" s="34"/>
      <c r="T28" s="151" t="s">
        <v>0</v>
      </c>
    </row>
    <row r="29" spans="1:20" collapsed="1">
      <c r="B29" t="s">
        <v>79</v>
      </c>
      <c r="D29" s="3">
        <f t="shared" ref="D29:M29" si="9">D14/20*(D28-20)</f>
        <v>152.76000000000002</v>
      </c>
      <c r="E29" s="3">
        <f t="shared" si="9"/>
        <v>99.000000000000014</v>
      </c>
      <c r="F29" s="3">
        <f t="shared" si="9"/>
        <v>107.16000000000001</v>
      </c>
      <c r="G29" s="3">
        <f t="shared" si="9"/>
        <v>124.44000000000003</v>
      </c>
      <c r="H29" s="3">
        <f t="shared" si="9"/>
        <v>124.44000000000003</v>
      </c>
      <c r="I29" s="3">
        <f t="shared" si="9"/>
        <v>245.48999999999998</v>
      </c>
      <c r="J29" s="3">
        <f t="shared" si="9"/>
        <v>87.36</v>
      </c>
      <c r="K29" s="3">
        <f t="shared" si="9"/>
        <v>305.25</v>
      </c>
      <c r="L29" s="3">
        <f t="shared" si="9"/>
        <v>644.16</v>
      </c>
      <c r="M29" s="3">
        <f t="shared" si="9"/>
        <v>560.68999999999994</v>
      </c>
      <c r="N29" s="3">
        <f>N14/20*(N28-20)</f>
        <v>150.29000000000002</v>
      </c>
      <c r="O29" s="3">
        <f>O14/20*(O28-20)</f>
        <v>155.25</v>
      </c>
      <c r="P29" s="3">
        <f>P14/20*(P28-20)</f>
        <v>200.64000000000001</v>
      </c>
      <c r="Q29" s="3"/>
      <c r="R29" s="31">
        <f>SUM(D29:Q29)</f>
        <v>2956.93</v>
      </c>
      <c r="T29" s="151" t="s">
        <v>0</v>
      </c>
    </row>
    <row r="30" spans="1:20">
      <c r="B30" t="s">
        <v>2</v>
      </c>
      <c r="D30" s="3">
        <f>D29/3</f>
        <v>50.920000000000009</v>
      </c>
      <c r="E30" s="3">
        <f t="shared" ref="E30:M30" si="10">E29/3</f>
        <v>33.000000000000007</v>
      </c>
      <c r="F30" s="3">
        <f t="shared" si="10"/>
        <v>35.720000000000006</v>
      </c>
      <c r="G30" s="3">
        <f t="shared" si="10"/>
        <v>41.480000000000011</v>
      </c>
      <c r="H30" s="3">
        <f t="shared" si="10"/>
        <v>41.480000000000011</v>
      </c>
      <c r="I30" s="3">
        <f t="shared" si="10"/>
        <v>81.83</v>
      </c>
      <c r="J30" s="3">
        <f t="shared" si="10"/>
        <v>29.12</v>
      </c>
      <c r="K30" s="3">
        <f t="shared" si="10"/>
        <v>101.75</v>
      </c>
      <c r="L30" s="3">
        <f t="shared" si="10"/>
        <v>214.72</v>
      </c>
      <c r="M30" s="3">
        <f t="shared" si="10"/>
        <v>186.89666666666665</v>
      </c>
      <c r="N30" s="3">
        <f>N29/3</f>
        <v>50.096666666666671</v>
      </c>
      <c r="O30" s="3">
        <f>O29/3</f>
        <v>51.75</v>
      </c>
      <c r="P30" s="3">
        <f>P29/3</f>
        <v>66.88000000000001</v>
      </c>
      <c r="Q30" s="3"/>
      <c r="R30" s="31">
        <f>SUM(D30:Q30)</f>
        <v>985.64333333333343</v>
      </c>
    </row>
    <row r="31" spans="1:20"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3"/>
    </row>
    <row r="32" spans="1:20">
      <c r="B32" s="41" t="s">
        <v>72</v>
      </c>
      <c r="C32" s="42"/>
      <c r="D32" s="39">
        <v>0.6</v>
      </c>
      <c r="E32" s="39">
        <v>0.6</v>
      </c>
      <c r="F32" s="39">
        <v>0.6</v>
      </c>
      <c r="G32" s="39">
        <v>0.6</v>
      </c>
      <c r="H32" s="39">
        <v>0.6</v>
      </c>
      <c r="I32" s="39">
        <v>0.6</v>
      </c>
      <c r="J32" s="39">
        <v>0.6</v>
      </c>
      <c r="K32" s="39">
        <v>0.6</v>
      </c>
      <c r="L32" s="39">
        <v>0.6</v>
      </c>
      <c r="M32" s="39">
        <v>0.6</v>
      </c>
      <c r="N32" s="39">
        <v>0.6</v>
      </c>
      <c r="O32" s="39">
        <v>0.6</v>
      </c>
      <c r="P32" s="39">
        <v>0.6</v>
      </c>
      <c r="Q32" s="39"/>
      <c r="R32" s="40"/>
    </row>
    <row r="33" spans="1:55">
      <c r="B33" t="s">
        <v>24</v>
      </c>
      <c r="D33" s="3">
        <f>D28*(1-D32)*30/20</f>
        <v>80.400000000000006</v>
      </c>
      <c r="E33" s="145">
        <f t="shared" ref="E33:P33" si="11">E28*(1-E32)*30/20</f>
        <v>66</v>
      </c>
      <c r="F33" s="145">
        <f t="shared" si="11"/>
        <v>68.400000000000006</v>
      </c>
      <c r="G33" s="145">
        <f t="shared" si="11"/>
        <v>73.200000000000017</v>
      </c>
      <c r="H33" s="145">
        <f t="shared" si="11"/>
        <v>73.200000000000017</v>
      </c>
      <c r="I33" s="145">
        <f t="shared" si="11"/>
        <v>100.2</v>
      </c>
      <c r="J33" s="145">
        <f t="shared" si="11"/>
        <v>62.4</v>
      </c>
      <c r="K33" s="145">
        <f t="shared" si="11"/>
        <v>111</v>
      </c>
      <c r="L33" s="145">
        <f t="shared" si="11"/>
        <v>158.40000000000003</v>
      </c>
      <c r="M33" s="145">
        <f t="shared" si="11"/>
        <v>148.20000000000002</v>
      </c>
      <c r="N33" s="145">
        <f t="shared" si="11"/>
        <v>79.8</v>
      </c>
      <c r="O33" s="145">
        <f t="shared" si="11"/>
        <v>81</v>
      </c>
      <c r="P33" s="145">
        <f t="shared" si="11"/>
        <v>91.200000000000017</v>
      </c>
      <c r="Q33" s="3"/>
      <c r="R33" s="31">
        <f>SUM(D33:Q33)</f>
        <v>1193.4000000000001</v>
      </c>
    </row>
    <row r="34" spans="1:55">
      <c r="B34" t="s">
        <v>2</v>
      </c>
      <c r="D34" s="3">
        <f>D33/3</f>
        <v>26.8</v>
      </c>
      <c r="E34" s="3">
        <f t="shared" ref="E34:M34" si="12">E33/3</f>
        <v>22</v>
      </c>
      <c r="F34" s="3">
        <f t="shared" si="12"/>
        <v>22.8</v>
      </c>
      <c r="G34" s="3">
        <f t="shared" si="12"/>
        <v>24.400000000000006</v>
      </c>
      <c r="H34" s="3">
        <f t="shared" si="12"/>
        <v>24.400000000000006</v>
      </c>
      <c r="I34" s="3">
        <f t="shared" si="12"/>
        <v>33.4</v>
      </c>
      <c r="J34" s="3">
        <f t="shared" si="12"/>
        <v>20.8</v>
      </c>
      <c r="K34" s="3">
        <f t="shared" si="12"/>
        <v>37</v>
      </c>
      <c r="L34" s="3">
        <f t="shared" si="12"/>
        <v>52.800000000000011</v>
      </c>
      <c r="M34" s="3">
        <f t="shared" si="12"/>
        <v>49.400000000000006</v>
      </c>
      <c r="N34" s="3">
        <f>N33/3</f>
        <v>26.599999999999998</v>
      </c>
      <c r="O34" s="3">
        <f>O33/3</f>
        <v>27</v>
      </c>
      <c r="P34" s="3">
        <f>P33/3</f>
        <v>30.400000000000006</v>
      </c>
      <c r="Q34" s="3"/>
      <c r="R34" s="31">
        <f>SUM(D34:Q34)</f>
        <v>397.80000000000007</v>
      </c>
    </row>
    <row r="35" spans="1:55" ht="4.5" customHeight="1"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1">
        <f>SUM(D35:Q35)</f>
        <v>0</v>
      </c>
    </row>
    <row r="36" spans="1:55" s="4" customFormat="1">
      <c r="B36" s="19" t="s">
        <v>18</v>
      </c>
      <c r="C36" s="20"/>
      <c r="D36" s="48">
        <f>D29+D30+D33+D34+D24</f>
        <v>622.94666666666672</v>
      </c>
      <c r="E36" s="48">
        <f t="shared" ref="E36:M36" si="13">E29+E30+E33+E34+E24</f>
        <v>497.66666666666663</v>
      </c>
      <c r="F36" s="48">
        <f t="shared" si="13"/>
        <v>517.48</v>
      </c>
      <c r="G36" s="48">
        <f t="shared" si="13"/>
        <v>558.38666666666677</v>
      </c>
      <c r="H36" s="48">
        <f t="shared" si="13"/>
        <v>558.38666666666677</v>
      </c>
      <c r="I36" s="48">
        <f t="shared" si="13"/>
        <v>820.28666666666663</v>
      </c>
      <c r="J36" s="48">
        <f t="shared" si="13"/>
        <v>468.74666666666673</v>
      </c>
      <c r="K36" s="48">
        <f t="shared" si="13"/>
        <v>940.16666666666674</v>
      </c>
      <c r="L36" s="48">
        <f t="shared" si="13"/>
        <v>1568.48</v>
      </c>
      <c r="M36" s="48">
        <f t="shared" si="13"/>
        <v>1419.2199999999998</v>
      </c>
      <c r="N36" s="48">
        <f>N29+N30+N33+N34+N24</f>
        <v>617.42000000000007</v>
      </c>
      <c r="O36" s="48">
        <f>O29+O30+O33+O34+O24</f>
        <v>628.5</v>
      </c>
      <c r="P36" s="48">
        <f>P29+P30+P33+P34+P24</f>
        <v>726.98666666666668</v>
      </c>
      <c r="Q36" s="48">
        <f>Q29+Q30+Q33+Q34+Q24</f>
        <v>330</v>
      </c>
      <c r="R36" s="49">
        <f>SUM(D36:Q36)</f>
        <v>10274.673333333332</v>
      </c>
    </row>
    <row r="37" spans="1:55" s="4" customFormat="1">
      <c r="B37" s="17" t="s">
        <v>19</v>
      </c>
      <c r="C37" s="18"/>
      <c r="D37" s="95">
        <f>D36/60</f>
        <v>10.382444444444445</v>
      </c>
      <c r="E37" s="95">
        <f t="shared" ref="E37:M37" si="14">E36/60</f>
        <v>8.2944444444444443</v>
      </c>
      <c r="F37" s="95">
        <f t="shared" si="14"/>
        <v>8.6246666666666663</v>
      </c>
      <c r="G37" s="95">
        <f t="shared" si="14"/>
        <v>9.3064444444444465</v>
      </c>
      <c r="H37" s="95">
        <f t="shared" si="14"/>
        <v>9.3064444444444465</v>
      </c>
      <c r="I37" s="95">
        <f t="shared" si="14"/>
        <v>13.671444444444443</v>
      </c>
      <c r="J37" s="95">
        <f t="shared" si="14"/>
        <v>7.8124444444444459</v>
      </c>
      <c r="K37" s="95">
        <f t="shared" si="14"/>
        <v>15.669444444444446</v>
      </c>
      <c r="L37" s="95">
        <f t="shared" si="14"/>
        <v>26.141333333333332</v>
      </c>
      <c r="M37" s="95">
        <f t="shared" si="14"/>
        <v>23.653666666666663</v>
      </c>
      <c r="N37" s="95">
        <f>N36/60</f>
        <v>10.290333333333335</v>
      </c>
      <c r="O37" s="95">
        <f>O36/60</f>
        <v>10.475</v>
      </c>
      <c r="P37" s="95">
        <f>P36/60</f>
        <v>12.116444444444445</v>
      </c>
      <c r="Q37" s="107">
        <f>Q36/60</f>
        <v>5.5</v>
      </c>
      <c r="R37" s="51">
        <f>SUM(D37:Q37)</f>
        <v>171.24455555555556</v>
      </c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</row>
    <row r="38" spans="1:55" s="109" customFormat="1" ht="19.5" customHeight="1">
      <c r="A38" s="165" t="s">
        <v>106</v>
      </c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</row>
    <row r="39" spans="1:55">
      <c r="B39" s="5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</sheetData>
  <mergeCells count="1">
    <mergeCell ref="A38:R38"/>
  </mergeCells>
  <hyperlinks>
    <hyperlink ref="A38:R38" r:id="rId1" display="Check Out My Evaluation on Gleim CMA Review System at http://ipassthecmaexam.com/gleim-cma-review"/>
  </hyperlinks>
  <pageMargins left="0.70866141732283472" right="0.70866141732283472" top="0.74803149606299213" bottom="0.74803149606299213" header="0.31496062992125984" footer="0.31496062992125984"/>
  <pageSetup scale="87" orientation="landscape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Z41"/>
  <sheetViews>
    <sheetView workbookViewId="0">
      <selection activeCell="R1" sqref="R1"/>
    </sheetView>
  </sheetViews>
  <sheetFormatPr defaultRowHeight="15" outlineLevelRow="1"/>
  <cols>
    <col min="1" max="1" width="1.28515625" customWidth="1"/>
    <col min="2" max="2" width="26.7109375" customWidth="1"/>
    <col min="3" max="3" width="1.42578125" bestFit="1" customWidth="1"/>
    <col min="16" max="16" width="3" customWidth="1"/>
  </cols>
  <sheetData>
    <row r="1" spans="1:49" s="44" customFormat="1" ht="26.25">
      <c r="A1" s="43" t="s">
        <v>88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</row>
    <row r="2" spans="1:49" s="97" customFormat="1">
      <c r="A2" s="97" t="s">
        <v>89</v>
      </c>
      <c r="N2" s="94" t="s">
        <v>85</v>
      </c>
      <c r="Q2" s="98"/>
      <c r="R2" s="99"/>
      <c r="S2" s="99"/>
      <c r="T2" s="99"/>
      <c r="U2" s="99"/>
      <c r="V2" s="99"/>
      <c r="W2" s="99"/>
      <c r="X2" s="99"/>
      <c r="Y2" s="99"/>
      <c r="Z2" s="99"/>
      <c r="AA2" s="99"/>
      <c r="AE2" s="98"/>
      <c r="AF2" s="99"/>
      <c r="AG2" s="99"/>
      <c r="AH2" s="99"/>
      <c r="AI2" s="99"/>
      <c r="AJ2" s="99"/>
      <c r="AK2" s="99"/>
      <c r="AL2" s="99"/>
      <c r="AM2" s="99"/>
      <c r="AN2" s="99"/>
      <c r="AO2" s="99"/>
    </row>
    <row r="3" spans="1:49" s="5" customFormat="1">
      <c r="B3"/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84</v>
      </c>
      <c r="O3" s="30" t="s">
        <v>26</v>
      </c>
    </row>
    <row r="4" spans="1:49">
      <c r="A4" s="2" t="s">
        <v>5</v>
      </c>
      <c r="B4" s="2"/>
      <c r="C4" s="2"/>
      <c r="D4" s="6"/>
      <c r="E4" s="6"/>
      <c r="F4" s="6"/>
      <c r="G4" s="6"/>
      <c r="H4" s="6"/>
      <c r="I4" s="6"/>
      <c r="J4" s="6" t="s">
        <v>0</v>
      </c>
      <c r="K4" s="6"/>
      <c r="L4" s="6"/>
      <c r="M4" s="6"/>
      <c r="N4" s="6"/>
      <c r="O4" s="32"/>
    </row>
    <row r="5" spans="1:49">
      <c r="B5" t="s">
        <v>1</v>
      </c>
      <c r="D5" s="35">
        <f>D28/150*30</f>
        <v>30.799999999999997</v>
      </c>
      <c r="E5" s="35">
        <f t="shared" ref="E5:M5" si="0">E28/150*30</f>
        <v>19.2</v>
      </c>
      <c r="F5" s="35">
        <f t="shared" si="0"/>
        <v>29.4</v>
      </c>
      <c r="G5" s="35">
        <f t="shared" si="0"/>
        <v>14.600000000000001</v>
      </c>
      <c r="H5" s="35">
        <f t="shared" si="0"/>
        <v>31.8</v>
      </c>
      <c r="I5" s="35">
        <f t="shared" si="0"/>
        <v>41.4</v>
      </c>
      <c r="J5" s="35">
        <f t="shared" si="0"/>
        <v>40.200000000000003</v>
      </c>
      <c r="K5" s="35">
        <f t="shared" si="0"/>
        <v>22.8</v>
      </c>
      <c r="L5" s="35">
        <f t="shared" si="0"/>
        <v>25.8</v>
      </c>
      <c r="M5" s="35">
        <f t="shared" si="0"/>
        <v>27.6</v>
      </c>
      <c r="N5" s="35"/>
      <c r="O5" s="139">
        <f>SUM(D5:N5)</f>
        <v>283.60000000000002</v>
      </c>
    </row>
    <row r="6" spans="1:49">
      <c r="B6" t="s">
        <v>2</v>
      </c>
      <c r="D6" s="35">
        <f>D5/3</f>
        <v>10.266666666666666</v>
      </c>
      <c r="E6" s="35">
        <f t="shared" ref="E6:M6" si="1">E5/3</f>
        <v>6.3999999999999995</v>
      </c>
      <c r="F6" s="35">
        <f t="shared" si="1"/>
        <v>9.7999999999999989</v>
      </c>
      <c r="G6" s="35">
        <f t="shared" si="1"/>
        <v>4.8666666666666671</v>
      </c>
      <c r="H6" s="35">
        <f t="shared" si="1"/>
        <v>10.6</v>
      </c>
      <c r="I6" s="35">
        <f t="shared" si="1"/>
        <v>13.799999999999999</v>
      </c>
      <c r="J6" s="35">
        <f t="shared" si="1"/>
        <v>13.4</v>
      </c>
      <c r="K6" s="35">
        <f t="shared" si="1"/>
        <v>7.6000000000000005</v>
      </c>
      <c r="L6" s="35">
        <f t="shared" si="1"/>
        <v>8.6</v>
      </c>
      <c r="M6" s="35">
        <f t="shared" si="1"/>
        <v>9.2000000000000011</v>
      </c>
      <c r="N6" s="35"/>
      <c r="O6" s="139">
        <f>SUM(D6:N6)</f>
        <v>94.533333333333317</v>
      </c>
    </row>
    <row r="7" spans="1:49">
      <c r="A7" s="2" t="s">
        <v>3</v>
      </c>
      <c r="B7" s="2"/>
      <c r="C7" s="2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32"/>
    </row>
    <row r="8" spans="1:49">
      <c r="B8" t="s">
        <v>21</v>
      </c>
      <c r="D8" s="35">
        <f>D5</f>
        <v>30.799999999999997</v>
      </c>
      <c r="E8" s="35">
        <f t="shared" ref="E8:M8" si="2">E5</f>
        <v>19.2</v>
      </c>
      <c r="F8" s="35">
        <f t="shared" si="2"/>
        <v>29.4</v>
      </c>
      <c r="G8" s="35">
        <f t="shared" si="2"/>
        <v>14.600000000000001</v>
      </c>
      <c r="H8" s="35">
        <f t="shared" si="2"/>
        <v>31.8</v>
      </c>
      <c r="I8" s="35">
        <f t="shared" si="2"/>
        <v>41.4</v>
      </c>
      <c r="J8" s="35">
        <f t="shared" si="2"/>
        <v>40.200000000000003</v>
      </c>
      <c r="K8" s="35">
        <f t="shared" si="2"/>
        <v>22.8</v>
      </c>
      <c r="L8" s="35">
        <f t="shared" si="2"/>
        <v>25.8</v>
      </c>
      <c r="M8" s="35">
        <f t="shared" si="2"/>
        <v>27.6</v>
      </c>
      <c r="N8" s="35"/>
      <c r="O8" s="139">
        <f>SUM(D8:N8)</f>
        <v>283.60000000000002</v>
      </c>
    </row>
    <row r="9" spans="1:49">
      <c r="A9" s="2" t="s">
        <v>4</v>
      </c>
      <c r="B9" s="2"/>
      <c r="C9" s="2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32"/>
    </row>
    <row r="10" spans="1:49">
      <c r="B10" t="s">
        <v>1</v>
      </c>
      <c r="C10" t="s">
        <v>0</v>
      </c>
      <c r="D10" s="35">
        <f>D5*1.5</f>
        <v>46.199999999999996</v>
      </c>
      <c r="E10" s="35">
        <f t="shared" ref="E10:M10" si="3">E5*1.5</f>
        <v>28.799999999999997</v>
      </c>
      <c r="F10" s="35">
        <f t="shared" si="3"/>
        <v>44.099999999999994</v>
      </c>
      <c r="G10" s="35">
        <f t="shared" si="3"/>
        <v>21.900000000000002</v>
      </c>
      <c r="H10" s="35">
        <f t="shared" si="3"/>
        <v>47.7</v>
      </c>
      <c r="I10" s="35">
        <f t="shared" si="3"/>
        <v>62.099999999999994</v>
      </c>
      <c r="J10" s="35">
        <f t="shared" si="3"/>
        <v>60.300000000000004</v>
      </c>
      <c r="K10" s="35">
        <f t="shared" si="3"/>
        <v>34.200000000000003</v>
      </c>
      <c r="L10" s="35">
        <f t="shared" si="3"/>
        <v>38.700000000000003</v>
      </c>
      <c r="M10" s="35">
        <f t="shared" si="3"/>
        <v>41.400000000000006</v>
      </c>
      <c r="N10" s="35"/>
      <c r="O10" s="139">
        <f>SUM(D10:N10)</f>
        <v>425.4</v>
      </c>
    </row>
    <row r="11" spans="1:49">
      <c r="A11" s="2" t="s">
        <v>17</v>
      </c>
      <c r="B11" s="2"/>
      <c r="C11" s="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32"/>
    </row>
    <row r="12" spans="1:49">
      <c r="B12" t="s">
        <v>22</v>
      </c>
      <c r="D12" s="35">
        <f>D5*2</f>
        <v>61.599999999999994</v>
      </c>
      <c r="E12" s="35">
        <f t="shared" ref="E12:M12" si="4">E5*2</f>
        <v>38.4</v>
      </c>
      <c r="F12" s="35">
        <f t="shared" si="4"/>
        <v>58.8</v>
      </c>
      <c r="G12" s="35">
        <f t="shared" si="4"/>
        <v>29.200000000000003</v>
      </c>
      <c r="H12" s="35">
        <f t="shared" si="4"/>
        <v>63.6</v>
      </c>
      <c r="I12" s="35">
        <f t="shared" si="4"/>
        <v>82.8</v>
      </c>
      <c r="J12" s="35">
        <f t="shared" si="4"/>
        <v>80.400000000000006</v>
      </c>
      <c r="K12" s="35">
        <f t="shared" si="4"/>
        <v>45.6</v>
      </c>
      <c r="L12" s="35">
        <f t="shared" si="4"/>
        <v>51.6</v>
      </c>
      <c r="M12" s="35">
        <f t="shared" si="4"/>
        <v>55.2</v>
      </c>
      <c r="N12" s="35"/>
      <c r="O12" s="139">
        <f>SUM(D12:N12)</f>
        <v>567.20000000000005</v>
      </c>
    </row>
    <row r="13" spans="1:49">
      <c r="A13" s="2" t="s">
        <v>6</v>
      </c>
      <c r="B13" s="2"/>
      <c r="C13" s="2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32"/>
    </row>
    <row r="14" spans="1:49">
      <c r="B14" t="s">
        <v>1</v>
      </c>
      <c r="D14" s="35">
        <f>D5</f>
        <v>30.799999999999997</v>
      </c>
      <c r="E14" s="35">
        <f t="shared" ref="E14:M14" si="5">E5</f>
        <v>19.2</v>
      </c>
      <c r="F14" s="35">
        <f t="shared" si="5"/>
        <v>29.4</v>
      </c>
      <c r="G14" s="35">
        <f t="shared" si="5"/>
        <v>14.600000000000001</v>
      </c>
      <c r="H14" s="35">
        <f t="shared" si="5"/>
        <v>31.8</v>
      </c>
      <c r="I14" s="35">
        <f t="shared" si="5"/>
        <v>41.4</v>
      </c>
      <c r="J14" s="35">
        <f t="shared" si="5"/>
        <v>40.200000000000003</v>
      </c>
      <c r="K14" s="35">
        <f t="shared" si="5"/>
        <v>22.8</v>
      </c>
      <c r="L14" s="35">
        <f t="shared" si="5"/>
        <v>25.8</v>
      </c>
      <c r="M14" s="35">
        <f t="shared" si="5"/>
        <v>27.6</v>
      </c>
      <c r="N14" s="35"/>
      <c r="O14" s="139">
        <f>SUM(D14:N14)</f>
        <v>283.60000000000002</v>
      </c>
    </row>
    <row r="15" spans="1:49">
      <c r="B15" t="s">
        <v>2</v>
      </c>
      <c r="D15" s="35">
        <f>D14/3</f>
        <v>10.266666666666666</v>
      </c>
      <c r="E15" s="35">
        <f t="shared" ref="E15:M15" si="6">E14/3</f>
        <v>6.3999999999999995</v>
      </c>
      <c r="F15" s="35">
        <f t="shared" si="6"/>
        <v>9.7999999999999989</v>
      </c>
      <c r="G15" s="35">
        <f t="shared" si="6"/>
        <v>4.8666666666666671</v>
      </c>
      <c r="H15" s="35">
        <f t="shared" si="6"/>
        <v>10.6</v>
      </c>
      <c r="I15" s="35">
        <f t="shared" si="6"/>
        <v>13.799999999999999</v>
      </c>
      <c r="J15" s="35">
        <f t="shared" si="6"/>
        <v>13.4</v>
      </c>
      <c r="K15" s="35">
        <f t="shared" si="6"/>
        <v>7.6000000000000005</v>
      </c>
      <c r="L15" s="35">
        <f t="shared" si="6"/>
        <v>8.6</v>
      </c>
      <c r="M15" s="35">
        <f t="shared" si="6"/>
        <v>9.2000000000000011</v>
      </c>
      <c r="N15" s="35"/>
      <c r="O15" s="139">
        <f>SUM(D15:N15)</f>
        <v>94.533333333333317</v>
      </c>
    </row>
    <row r="16" spans="1:49">
      <c r="A16" s="2" t="s">
        <v>123</v>
      </c>
      <c r="B16" s="2"/>
      <c r="C16" s="2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32"/>
    </row>
    <row r="17" spans="1:15">
      <c r="B17" t="s">
        <v>80</v>
      </c>
      <c r="D17" s="35">
        <v>60</v>
      </c>
      <c r="E17" s="35">
        <v>60</v>
      </c>
      <c r="F17" s="35">
        <v>60</v>
      </c>
      <c r="G17" s="35">
        <v>60</v>
      </c>
      <c r="H17" s="35">
        <v>60</v>
      </c>
      <c r="I17" s="35">
        <v>60</v>
      </c>
      <c r="J17" s="35">
        <v>60</v>
      </c>
      <c r="K17" s="35">
        <v>60</v>
      </c>
      <c r="L17" s="35">
        <v>60</v>
      </c>
      <c r="M17" s="35">
        <v>60</v>
      </c>
      <c r="N17" s="35"/>
      <c r="O17" s="139">
        <f>SUM(D17:N17)</f>
        <v>600</v>
      </c>
    </row>
    <row r="18" spans="1:15">
      <c r="A18" s="2" t="s">
        <v>23</v>
      </c>
      <c r="B18" s="2"/>
      <c r="C18" s="2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32"/>
    </row>
    <row r="19" spans="1:15">
      <c r="A19" t="s">
        <v>0</v>
      </c>
      <c r="B19" t="s">
        <v>1</v>
      </c>
      <c r="D19" s="35">
        <v>60</v>
      </c>
      <c r="E19" s="35">
        <v>60</v>
      </c>
      <c r="F19" s="35">
        <v>60</v>
      </c>
      <c r="G19" s="35">
        <v>60</v>
      </c>
      <c r="H19" s="35">
        <v>60</v>
      </c>
      <c r="I19" s="35">
        <v>60</v>
      </c>
      <c r="J19" s="35">
        <v>60</v>
      </c>
      <c r="K19" s="35">
        <v>60</v>
      </c>
      <c r="L19" s="35">
        <v>60</v>
      </c>
      <c r="M19" s="35">
        <v>60</v>
      </c>
      <c r="N19" s="35"/>
      <c r="O19" s="139">
        <f>SUM(D19:N19)</f>
        <v>600</v>
      </c>
    </row>
    <row r="20" spans="1:15">
      <c r="A20" s="2" t="s">
        <v>83</v>
      </c>
      <c r="B20" s="2"/>
      <c r="C20" s="2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32"/>
    </row>
    <row r="21" spans="1:15">
      <c r="B21" t="s">
        <v>1</v>
      </c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>
        <v>240</v>
      </c>
      <c r="O21" s="139">
        <f>SUM(D21:N21)</f>
        <v>240</v>
      </c>
    </row>
    <row r="22" spans="1:15">
      <c r="B22" t="s">
        <v>2</v>
      </c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>
        <v>90</v>
      </c>
      <c r="O22" s="139">
        <f>SUM(D22:N22)</f>
        <v>90</v>
      </c>
    </row>
    <row r="23" spans="1:15" ht="5.25" customHeight="1"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39"/>
    </row>
    <row r="24" spans="1:15" s="4" customFormat="1">
      <c r="B24" s="19" t="s">
        <v>64</v>
      </c>
      <c r="C24" s="20"/>
      <c r="D24" s="48">
        <f>D5+D6+D8+D10+D12+D14+D15+D17+D19+D21+D22</f>
        <v>340.73333333333329</v>
      </c>
      <c r="E24" s="48">
        <f t="shared" ref="E24:N24" si="7">E5+E6+E8+E10+E12+E14+E15+E17+E19+E21+E22</f>
        <v>257.60000000000002</v>
      </c>
      <c r="F24" s="48">
        <f t="shared" si="7"/>
        <v>330.70000000000005</v>
      </c>
      <c r="G24" s="48">
        <f t="shared" si="7"/>
        <v>224.63333333333335</v>
      </c>
      <c r="H24" s="48">
        <f t="shared" si="7"/>
        <v>347.9</v>
      </c>
      <c r="I24" s="48">
        <f t="shared" si="7"/>
        <v>416.7</v>
      </c>
      <c r="J24" s="48">
        <f t="shared" si="7"/>
        <v>408.1</v>
      </c>
      <c r="K24" s="48">
        <f t="shared" si="7"/>
        <v>283.39999999999998</v>
      </c>
      <c r="L24" s="48">
        <f t="shared" si="7"/>
        <v>304.89999999999998</v>
      </c>
      <c r="M24" s="48">
        <f t="shared" si="7"/>
        <v>317.79999999999995</v>
      </c>
      <c r="N24" s="48">
        <f t="shared" si="7"/>
        <v>330</v>
      </c>
      <c r="O24" s="49">
        <f>SUM(D24:N24)</f>
        <v>3562.4666666666672</v>
      </c>
    </row>
    <row r="25" spans="1:15" s="4" customFormat="1">
      <c r="B25" s="17" t="s">
        <v>65</v>
      </c>
      <c r="C25" s="18"/>
      <c r="D25" s="95">
        <f>D24/60</f>
        <v>5.6788888888888884</v>
      </c>
      <c r="E25" s="95">
        <f t="shared" ref="E25:N25" si="8">E24/60</f>
        <v>4.2933333333333339</v>
      </c>
      <c r="F25" s="95">
        <f t="shared" si="8"/>
        <v>5.5116666666666676</v>
      </c>
      <c r="G25" s="95">
        <f t="shared" si="8"/>
        <v>3.7438888888888893</v>
      </c>
      <c r="H25" s="95">
        <f t="shared" si="8"/>
        <v>5.7983333333333329</v>
      </c>
      <c r="I25" s="95">
        <f t="shared" si="8"/>
        <v>6.9449999999999994</v>
      </c>
      <c r="J25" s="95">
        <f t="shared" si="8"/>
        <v>6.8016666666666667</v>
      </c>
      <c r="K25" s="95">
        <f t="shared" si="8"/>
        <v>4.7233333333333327</v>
      </c>
      <c r="L25" s="95">
        <f t="shared" si="8"/>
        <v>5.0816666666666661</v>
      </c>
      <c r="M25" s="95">
        <f t="shared" si="8"/>
        <v>5.296666666666666</v>
      </c>
      <c r="N25" s="95">
        <f t="shared" si="8"/>
        <v>5.5</v>
      </c>
      <c r="O25" s="51">
        <f>SUM(D25:N25)</f>
        <v>59.374444444444435</v>
      </c>
    </row>
    <row r="26" spans="1:15">
      <c r="B26" s="1"/>
      <c r="C26" s="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  <c r="O26" s="142"/>
    </row>
    <row r="27" spans="1:15">
      <c r="A27" s="2" t="s">
        <v>20</v>
      </c>
      <c r="B27" s="2"/>
      <c r="C27" s="2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32"/>
    </row>
    <row r="28" spans="1:15" hidden="1" outlineLevel="1">
      <c r="B28" s="9" t="s">
        <v>122</v>
      </c>
      <c r="C28" s="9"/>
      <c r="D28" s="143">
        <v>154</v>
      </c>
      <c r="E28" s="143">
        <v>96</v>
      </c>
      <c r="F28" s="143">
        <v>147</v>
      </c>
      <c r="G28" s="143">
        <v>73</v>
      </c>
      <c r="H28" s="143">
        <v>159</v>
      </c>
      <c r="I28" s="143">
        <v>207</v>
      </c>
      <c r="J28" s="143">
        <v>201</v>
      </c>
      <c r="K28" s="143">
        <v>114</v>
      </c>
      <c r="L28" s="143">
        <v>129</v>
      </c>
      <c r="M28" s="143">
        <v>138</v>
      </c>
      <c r="N28" s="143"/>
      <c r="O28" s="144"/>
    </row>
    <row r="29" spans="1:15" collapsed="1">
      <c r="B29" t="s">
        <v>79</v>
      </c>
      <c r="D29" s="145">
        <f t="shared" ref="D29:M29" si="9">D14/20*(D28-20)</f>
        <v>206.35999999999999</v>
      </c>
      <c r="E29" s="145">
        <f t="shared" si="9"/>
        <v>72.959999999999994</v>
      </c>
      <c r="F29" s="145">
        <f t="shared" si="9"/>
        <v>186.69</v>
      </c>
      <c r="G29" s="145">
        <f t="shared" si="9"/>
        <v>38.690000000000005</v>
      </c>
      <c r="H29" s="145">
        <f t="shared" si="9"/>
        <v>221.01000000000002</v>
      </c>
      <c r="I29" s="145">
        <f t="shared" si="9"/>
        <v>387.09</v>
      </c>
      <c r="J29" s="145">
        <f t="shared" si="9"/>
        <v>363.81000000000006</v>
      </c>
      <c r="K29" s="145">
        <f t="shared" si="9"/>
        <v>107.16000000000001</v>
      </c>
      <c r="L29" s="145">
        <f t="shared" si="9"/>
        <v>140.61000000000001</v>
      </c>
      <c r="M29" s="145">
        <f t="shared" si="9"/>
        <v>162.84</v>
      </c>
      <c r="N29" s="145"/>
      <c r="O29" s="139">
        <f>SUM(D29:M29)</f>
        <v>1887.22</v>
      </c>
    </row>
    <row r="30" spans="1:15">
      <c r="B30" t="s">
        <v>2</v>
      </c>
      <c r="D30" s="145">
        <f>D29/3</f>
        <v>68.786666666666662</v>
      </c>
      <c r="E30" s="145">
        <f t="shared" ref="E30:M30" si="10">E29/3</f>
        <v>24.319999999999997</v>
      </c>
      <c r="F30" s="145">
        <f t="shared" si="10"/>
        <v>62.23</v>
      </c>
      <c r="G30" s="145">
        <f t="shared" si="10"/>
        <v>12.896666666666668</v>
      </c>
      <c r="H30" s="145">
        <f t="shared" si="10"/>
        <v>73.67</v>
      </c>
      <c r="I30" s="145">
        <f t="shared" si="10"/>
        <v>129.03</v>
      </c>
      <c r="J30" s="145">
        <f t="shared" si="10"/>
        <v>121.27000000000002</v>
      </c>
      <c r="K30" s="145">
        <f t="shared" si="10"/>
        <v>35.720000000000006</v>
      </c>
      <c r="L30" s="145">
        <f t="shared" si="10"/>
        <v>46.870000000000005</v>
      </c>
      <c r="M30" s="145">
        <f t="shared" si="10"/>
        <v>54.28</v>
      </c>
      <c r="N30" s="145"/>
      <c r="O30" s="139">
        <f>SUM(D30:M30)</f>
        <v>629.07333333333327</v>
      </c>
    </row>
    <row r="31" spans="1:15"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2"/>
    </row>
    <row r="32" spans="1:15">
      <c r="B32" s="41" t="s">
        <v>72</v>
      </c>
      <c r="C32" s="42"/>
      <c r="D32" s="39">
        <v>0.6</v>
      </c>
      <c r="E32" s="39">
        <v>0.6</v>
      </c>
      <c r="F32" s="39">
        <v>0.6</v>
      </c>
      <c r="G32" s="39">
        <v>0.6</v>
      </c>
      <c r="H32" s="39">
        <v>0.6</v>
      </c>
      <c r="I32" s="39">
        <v>0.6</v>
      </c>
      <c r="J32" s="39">
        <v>0.6</v>
      </c>
      <c r="K32" s="39">
        <v>0.6</v>
      </c>
      <c r="L32" s="39">
        <v>0.6</v>
      </c>
      <c r="M32" s="39">
        <v>0.6</v>
      </c>
      <c r="N32" s="39"/>
      <c r="O32" s="40"/>
    </row>
    <row r="33" spans="1:52">
      <c r="B33" t="s">
        <v>24</v>
      </c>
      <c r="D33" s="145">
        <f>D28*(1-D32)*30/20</f>
        <v>92.4</v>
      </c>
      <c r="E33" s="145">
        <f t="shared" ref="E33:M33" si="11">E28*(1-E32)*30/20</f>
        <v>57.600000000000009</v>
      </c>
      <c r="F33" s="145">
        <f t="shared" si="11"/>
        <v>88.200000000000017</v>
      </c>
      <c r="G33" s="145">
        <f t="shared" si="11"/>
        <v>43.800000000000004</v>
      </c>
      <c r="H33" s="145">
        <f t="shared" si="11"/>
        <v>95.4</v>
      </c>
      <c r="I33" s="145">
        <f t="shared" si="11"/>
        <v>124.20000000000002</v>
      </c>
      <c r="J33" s="145">
        <f t="shared" si="11"/>
        <v>120.6</v>
      </c>
      <c r="K33" s="145">
        <f t="shared" si="11"/>
        <v>68.400000000000006</v>
      </c>
      <c r="L33" s="145">
        <f t="shared" si="11"/>
        <v>77.400000000000006</v>
      </c>
      <c r="M33" s="145">
        <f t="shared" si="11"/>
        <v>82.8</v>
      </c>
      <c r="N33" s="145"/>
      <c r="O33" s="139">
        <f>SUM(D33:M33)</f>
        <v>850.8</v>
      </c>
    </row>
    <row r="34" spans="1:52">
      <c r="B34" t="s">
        <v>2</v>
      </c>
      <c r="D34" s="145">
        <f>D33/3</f>
        <v>30.8</v>
      </c>
      <c r="E34" s="145">
        <f t="shared" ref="E34:M34" si="12">E33/3</f>
        <v>19.200000000000003</v>
      </c>
      <c r="F34" s="145">
        <f t="shared" si="12"/>
        <v>29.400000000000006</v>
      </c>
      <c r="G34" s="145">
        <f t="shared" si="12"/>
        <v>14.600000000000001</v>
      </c>
      <c r="H34" s="145">
        <f t="shared" si="12"/>
        <v>31.8</v>
      </c>
      <c r="I34" s="145">
        <f t="shared" si="12"/>
        <v>41.400000000000006</v>
      </c>
      <c r="J34" s="145">
        <f t="shared" si="12"/>
        <v>40.199999999999996</v>
      </c>
      <c r="K34" s="145">
        <f t="shared" si="12"/>
        <v>22.8</v>
      </c>
      <c r="L34" s="145">
        <f t="shared" si="12"/>
        <v>25.8</v>
      </c>
      <c r="M34" s="145">
        <f t="shared" si="12"/>
        <v>27.599999999999998</v>
      </c>
      <c r="N34" s="145"/>
      <c r="O34" s="139">
        <f>SUM(D34:M34)</f>
        <v>283.60000000000002</v>
      </c>
    </row>
    <row r="35" spans="1:52" ht="4.5" customHeight="1"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2"/>
    </row>
    <row r="36" spans="1:52" s="4" customFormat="1">
      <c r="B36" s="19" t="s">
        <v>18</v>
      </c>
      <c r="C36" s="20"/>
      <c r="D36" s="48">
        <f>D29+D30+D33+D34+D24</f>
        <v>739.07999999999993</v>
      </c>
      <c r="E36" s="48">
        <f t="shared" ref="E36:N36" si="13">E29+E30+E33+E34+E24</f>
        <v>431.68</v>
      </c>
      <c r="F36" s="48">
        <f t="shared" si="13"/>
        <v>697.22</v>
      </c>
      <c r="G36" s="48">
        <f t="shared" si="13"/>
        <v>334.62</v>
      </c>
      <c r="H36" s="48">
        <f t="shared" si="13"/>
        <v>769.78</v>
      </c>
      <c r="I36" s="48">
        <f t="shared" si="13"/>
        <v>1098.42</v>
      </c>
      <c r="J36" s="48">
        <f t="shared" si="13"/>
        <v>1053.98</v>
      </c>
      <c r="K36" s="48">
        <f t="shared" si="13"/>
        <v>517.48</v>
      </c>
      <c r="L36" s="48">
        <f t="shared" si="13"/>
        <v>595.57999999999993</v>
      </c>
      <c r="M36" s="48">
        <f t="shared" si="13"/>
        <v>645.31999999999994</v>
      </c>
      <c r="N36" s="48">
        <f t="shared" si="13"/>
        <v>330</v>
      </c>
      <c r="O36" s="49">
        <f>SUM(D36:N36)</f>
        <v>7213.16</v>
      </c>
    </row>
    <row r="37" spans="1:52" s="4" customFormat="1">
      <c r="B37" s="17" t="s">
        <v>19</v>
      </c>
      <c r="C37" s="18"/>
      <c r="D37" s="50">
        <f>D36/60</f>
        <v>12.318</v>
      </c>
      <c r="E37" s="50">
        <f t="shared" ref="E37:N37" si="14">E36/60</f>
        <v>7.1946666666666665</v>
      </c>
      <c r="F37" s="50">
        <f t="shared" si="14"/>
        <v>11.620333333333333</v>
      </c>
      <c r="G37" s="50">
        <f t="shared" si="14"/>
        <v>5.577</v>
      </c>
      <c r="H37" s="50">
        <f t="shared" si="14"/>
        <v>12.829666666666666</v>
      </c>
      <c r="I37" s="50">
        <f t="shared" si="14"/>
        <v>18.307000000000002</v>
      </c>
      <c r="J37" s="50">
        <f t="shared" si="14"/>
        <v>17.566333333333333</v>
      </c>
      <c r="K37" s="50">
        <f t="shared" si="14"/>
        <v>8.6246666666666663</v>
      </c>
      <c r="L37" s="50">
        <f t="shared" si="14"/>
        <v>9.9263333333333321</v>
      </c>
      <c r="M37" s="50">
        <f t="shared" si="14"/>
        <v>10.755333333333333</v>
      </c>
      <c r="N37" s="50">
        <f t="shared" si="14"/>
        <v>5.5</v>
      </c>
      <c r="O37" s="51">
        <f>SUM(D37:N37)</f>
        <v>120.21933333333334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</row>
    <row r="38" spans="1:52">
      <c r="A38" s="146" t="s">
        <v>108</v>
      </c>
      <c r="B38" s="146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</row>
    <row r="39" spans="1:52">
      <c r="B39" s="56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</row>
    <row r="41" spans="1:52">
      <c r="K41" t="s">
        <v>127</v>
      </c>
    </row>
  </sheetData>
  <hyperlinks>
    <hyperlink ref="A38:R38" r:id="rId1" display="Check Out My Evaluation on Gleim CMA Review System at http://ipassthecmaexam.com/gleim-cma-review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Part 1 Study Planner</vt:lpstr>
      <vt:lpstr>Part 2 Study Planner</vt:lpstr>
      <vt:lpstr>Part 1 Assumptions</vt:lpstr>
      <vt:lpstr>Part 2 Assumptions</vt:lpstr>
      <vt:lpstr>'Part 1 Assumptions'!Print_Area</vt:lpstr>
      <vt:lpstr>'Part 1 Study Planner'!Print_Area</vt:lpstr>
    </vt:vector>
  </TitlesOfParts>
  <Company>Baguio 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Ng</dc:creator>
  <cp:lastModifiedBy>jng</cp:lastModifiedBy>
  <cp:lastPrinted>2013-04-29T07:55:37Z</cp:lastPrinted>
  <dcterms:created xsi:type="dcterms:W3CDTF">2012-10-11T13:42:32Z</dcterms:created>
  <dcterms:modified xsi:type="dcterms:W3CDTF">2015-05-27T14:31:07Z</dcterms:modified>
</cp:coreProperties>
</file>